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rsileny\Documents\Farmtec\Farmtec Šílený\2025\Ta 16-25 Plynotěsné zakrytí koncového skladu BPS Mořina\VR\výkaz výměr Mořina\"/>
    </mc:Choice>
  </mc:AlternateContent>
  <xr:revisionPtr revIDLastSave="0" documentId="13_ncr:1_{AF10AC8F-E53B-4F60-A778-02EDC4C3BB65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KRYCÍ LIST" sheetId="4" r:id="rId1"/>
    <sheet name="REKAPITULACE" sheetId="5" r:id="rId2"/>
    <sheet name="ROZPOČET" sheetId="6" r:id="rId3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8" i="4" l="1"/>
  <c r="M8" i="4"/>
  <c r="K28" i="6"/>
  <c r="I28" i="6"/>
  <c r="G28" i="6"/>
  <c r="K27" i="6"/>
  <c r="I27" i="6"/>
  <c r="G27" i="6"/>
  <c r="K26" i="6"/>
  <c r="I26" i="6"/>
  <c r="G26" i="6"/>
  <c r="K25" i="6"/>
  <c r="I25" i="6"/>
  <c r="G25" i="6"/>
  <c r="K24" i="6"/>
  <c r="I24" i="6"/>
  <c r="G24" i="6"/>
  <c r="K23" i="6"/>
  <c r="I23" i="6"/>
  <c r="G23" i="6"/>
  <c r="K22" i="6"/>
  <c r="I22" i="6"/>
  <c r="G22" i="6"/>
  <c r="K21" i="6"/>
  <c r="I21" i="6"/>
  <c r="G21" i="6"/>
  <c r="K20" i="6"/>
  <c r="I20" i="6"/>
  <c r="G20" i="6"/>
  <c r="K19" i="6"/>
  <c r="I19" i="6"/>
  <c r="G19" i="6"/>
  <c r="K18" i="6"/>
  <c r="I18" i="6"/>
  <c r="G18" i="6"/>
  <c r="K17" i="6"/>
  <c r="I17" i="6"/>
  <c r="G17" i="6"/>
  <c r="K16" i="6"/>
  <c r="I16" i="6"/>
  <c r="G16" i="6"/>
  <c r="K15" i="6"/>
  <c r="I15" i="6"/>
  <c r="G15" i="6"/>
  <c r="K14" i="6"/>
  <c r="I14" i="6"/>
  <c r="G14" i="6"/>
  <c r="K13" i="6"/>
  <c r="I13" i="6"/>
  <c r="G13" i="6"/>
  <c r="A13" i="6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K12" i="6"/>
  <c r="I12" i="6"/>
  <c r="G12" i="6"/>
  <c r="I29" i="6" l="1"/>
  <c r="D9" i="5" s="1"/>
  <c r="D10" i="5" s="1"/>
  <c r="D12" i="5" s="1"/>
  <c r="E15" i="4" s="1"/>
  <c r="K29" i="6"/>
  <c r="G29" i="6"/>
  <c r="C9" i="5" s="1"/>
  <c r="C10" i="5" s="1"/>
  <c r="C12" i="5" s="1"/>
  <c r="E14" i="4" s="1"/>
  <c r="E9" i="5" l="1"/>
  <c r="E10" i="5" s="1"/>
  <c r="E12" i="5" s="1"/>
  <c r="E19" i="4" l="1"/>
  <c r="E20" i="4" s="1"/>
  <c r="E24" i="4" s="1"/>
  <c r="K31" i="6" l="1"/>
  <c r="M28" i="4"/>
  <c r="E27" i="4" s="1"/>
  <c r="M20" i="4"/>
  <c r="M14" i="4"/>
  <c r="M26" i="4"/>
  <c r="M19" i="4"/>
  <c r="M25" i="4"/>
  <c r="M18" i="4"/>
  <c r="M23" i="4"/>
  <c r="M17" i="4"/>
  <c r="M22" i="4"/>
  <c r="M16" i="4"/>
  <c r="M21" i="4"/>
  <c r="M15" i="4"/>
  <c r="E25" i="4" l="1"/>
  <c r="E26" i="4"/>
  <c r="E28" i="4" l="1"/>
  <c r="H35" i="4" l="1"/>
  <c r="H36" i="4" l="1"/>
  <c r="H39" i="4" l="1"/>
</calcChain>
</file>

<file path=xl/sharedStrings.xml><?xml version="1.0" encoding="utf-8"?>
<sst xmlns="http://schemas.openxmlformats.org/spreadsheetml/2006/main" count="229" uniqueCount="155">
  <si>
    <t>Stavba :  - PLYNOTĚSNÉ ZAKRYTÍ KONCOVÉHO SKLADU</t>
  </si>
  <si>
    <t>Cenová úroveň : 2024/I</t>
  </si>
  <si>
    <t>Objekt : SO-01 - PLYNOTĚSNÉ ZAKRYTÍ KONCOVÉHO SKLADU</t>
  </si>
  <si>
    <t xml:space="preserve">Datum zpracování : </t>
  </si>
  <si>
    <t>POLOŽKOVÝ ROZPOČET S VÝKAZEM VÝMĚR</t>
  </si>
  <si>
    <t>Poř.</t>
  </si>
  <si>
    <t>čís.</t>
  </si>
  <si>
    <t>pol.</t>
  </si>
  <si>
    <t>1.</t>
  </si>
  <si>
    <t>Kód položky</t>
  </si>
  <si>
    <t>2.</t>
  </si>
  <si>
    <t>Název položky</t>
  </si>
  <si>
    <t>3.</t>
  </si>
  <si>
    <t>M.J.</t>
  </si>
  <si>
    <t>4.</t>
  </si>
  <si>
    <t>Množství</t>
  </si>
  <si>
    <t>5.</t>
  </si>
  <si>
    <t>CENA</t>
  </si>
  <si>
    <t>Dodávka</t>
  </si>
  <si>
    <t>jednotková</t>
  </si>
  <si>
    <t>6.</t>
  </si>
  <si>
    <t>celková</t>
  </si>
  <si>
    <t>7.</t>
  </si>
  <si>
    <t>Montáž</t>
  </si>
  <si>
    <t>8.</t>
  </si>
  <si>
    <t>9.</t>
  </si>
  <si>
    <t>HMOTNOST</t>
  </si>
  <si>
    <t>10.</t>
  </si>
  <si>
    <t>11.</t>
  </si>
  <si>
    <t>Cenová soustava</t>
  </si>
  <si>
    <t>12.</t>
  </si>
  <si>
    <t>MONTÁŽNÍ PRÁCE:</t>
  </si>
  <si>
    <t>oddíl M21</t>
  </si>
  <si>
    <t>Montáže silnoproud:</t>
  </si>
  <si>
    <t>HZS</t>
  </si>
  <si>
    <t>HOD</t>
  </si>
  <si>
    <t>M-210204012-0</t>
  </si>
  <si>
    <t>STOZAR OSVETLOVACI OCEL 13-18M</t>
  </si>
  <si>
    <t>KS</t>
  </si>
  <si>
    <t>CS RONET 2019 02</t>
  </si>
  <si>
    <t>M-220111741-0</t>
  </si>
  <si>
    <t>SVORKA ROZPOJ ZKUSEBNI</t>
  </si>
  <si>
    <t>M-210220301-0</t>
  </si>
  <si>
    <t>SVORKA HROMOSVOD 2 SROUBY/SS,SR 03/</t>
  </si>
  <si>
    <t>M-210220021-0</t>
  </si>
  <si>
    <t>VEDENI UZEM FeZn DO 120 MM2 V ZEMI</t>
  </si>
  <si>
    <t>M</t>
  </si>
  <si>
    <t>H</t>
  </si>
  <si>
    <t>SILNIČNÍ STOŽÁR ML 18 DD +DOPRAVA</t>
  </si>
  <si>
    <t>SILNIČNÍ STOŽÁR ML 8 +DOPRAVA</t>
  </si>
  <si>
    <t>H-35443356-1</t>
  </si>
  <si>
    <t>FEZN PASKA 30X4 (0,95 kg/m)</t>
  </si>
  <si>
    <t>KG</t>
  </si>
  <si>
    <t>FEZN SVORKA PÁSEK-PÁSEK</t>
  </si>
  <si>
    <t>FEZN SVORKA DRÁT-PÁSEK</t>
  </si>
  <si>
    <t>H-35443010-1</t>
  </si>
  <si>
    <t>FEZN SVORKA ZKUSEBNI [SZA]</t>
  </si>
  <si>
    <t>PODRUŽNÝ MONTÁŽNÍ MATERIÁL K M21</t>
  </si>
  <si>
    <t>KPL</t>
  </si>
  <si>
    <t>PŘÍPRAVNÉ A POMOCNÉ PRÁCE MIMO SPECIFIKACI</t>
  </si>
  <si>
    <t>UČAST NA KD INVESTORA</t>
  </si>
  <si>
    <t>VÝCHOZÍ REVIZE ELEKTRO</t>
  </si>
  <si>
    <t>DOKUMENTACE SKUTEČNÉHO PROVEDENÍ STAVBY</t>
  </si>
  <si>
    <t>M21</t>
  </si>
  <si>
    <t>MONTÁŽE SILNOPROUD CELKEM</t>
  </si>
  <si>
    <t>Základní rozpočtové náklady stav. objektu celkem (bez DPH) :</t>
  </si>
  <si>
    <t>REKAPITULACE ROZPOČTU</t>
  </si>
  <si>
    <t>Oddíl</t>
  </si>
  <si>
    <t>Název oddílu / řemeslného oboru</t>
  </si>
  <si>
    <t>CENA BEZ DPH</t>
  </si>
  <si>
    <t>Celkem</t>
  </si>
  <si>
    <t>Montáže silnoproud</t>
  </si>
  <si>
    <t>MONTÁŽNÍ PRÁCE CELKEM</t>
  </si>
  <si>
    <t>Základní rozpočtové náklady stavebního objektu celkem</t>
  </si>
  <si>
    <t>Kód objektu:</t>
  </si>
  <si>
    <t>Název objektu:</t>
  </si>
  <si>
    <t>JKSO:</t>
  </si>
  <si>
    <t>Cenová úroveň:</t>
  </si>
  <si>
    <t>SO-01</t>
  </si>
  <si>
    <t>PLYNOTĚSNÉ ZAKRYTÍ KONCOVÉHO SKLADU</t>
  </si>
  <si>
    <t/>
  </si>
  <si>
    <t>2024/I</t>
  </si>
  <si>
    <t>Kód stavby:</t>
  </si>
  <si>
    <t>Název stavby:</t>
  </si>
  <si>
    <t>SKP:</t>
  </si>
  <si>
    <t>Účelová M.J:</t>
  </si>
  <si>
    <t>Projektant:</t>
  </si>
  <si>
    <t>Objednatel:</t>
  </si>
  <si>
    <t>Počet listů:</t>
  </si>
  <si>
    <t>Zpracovatel:</t>
  </si>
  <si>
    <t>Bc. Jiří Novotný</t>
  </si>
  <si>
    <t>ZD Mořina, Mořina 29, 267 17 Mořina</t>
  </si>
  <si>
    <t>Počet účel. měrných jednotek:</t>
  </si>
  <si>
    <t>Náklady na měrnou jednotku:</t>
  </si>
  <si>
    <t>Zakázkové čís.:</t>
  </si>
  <si>
    <t>Zhotovitel:</t>
  </si>
  <si>
    <t>ROZPOČTOVÉ NÁKLADY</t>
  </si>
  <si>
    <t>Základní rozpočtové náklady (ZRN)</t>
  </si>
  <si>
    <t>Vedlejší rozpočtové náklady (VRN)</t>
  </si>
  <si>
    <t>Dodávka celkem</t>
  </si>
  <si>
    <t>Montáž celkem</t>
  </si>
  <si>
    <t>Z</t>
  </si>
  <si>
    <t>HSV celkem</t>
  </si>
  <si>
    <t>R</t>
  </si>
  <si>
    <t>PSV celkem</t>
  </si>
  <si>
    <t>N</t>
  </si>
  <si>
    <t>Instalace</t>
  </si>
  <si>
    <t>:</t>
  </si>
  <si>
    <t>Montáže</t>
  </si>
  <si>
    <t>ZRN celkem</t>
  </si>
  <si>
    <t>I: Projektové práce</t>
  </si>
  <si>
    <t>II: Technologie</t>
  </si>
  <si>
    <t>VII: Mobiliář</t>
  </si>
  <si>
    <t>ZRN+I+II+VII</t>
  </si>
  <si>
    <t>Ztížené výrobní podmínky</t>
  </si>
  <si>
    <t>%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</si>
  <si>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</si>
  <si>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</si>
  <si>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</si>
  <si>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</si>
  <si>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</si>
  <si>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</t>
  </si>
  <si>
    <t>Ostatní VRN</t>
  </si>
  <si>
    <t>Rezerva</t>
  </si>
  <si>
    <t>Ostatní rozpočtové náklady (ORN)</t>
  </si>
  <si>
    <t>Doplňkové rozpočtové náklady (DRN)</t>
  </si>
  <si>
    <t>VRN celkem</t>
  </si>
  <si>
    <t>ORN celkem</t>
  </si>
  <si>
    <t>DRN celkem</t>
  </si>
  <si>
    <t>Náklady celkem</t>
  </si>
  <si>
    <t>Vypracoval</t>
  </si>
  <si>
    <t>Za zhotovitele</t>
  </si>
  <si>
    <t>Za objednatele</t>
  </si>
  <si>
    <t>Jméno:</t>
  </si>
  <si>
    <t>Datum:</t>
  </si>
  <si>
    <t>Podpis:</t>
  </si>
  <si>
    <t>Základ pro DPH</t>
  </si>
  <si>
    <t>%  činí :</t>
  </si>
  <si>
    <t>Kč</t>
  </si>
  <si>
    <t>DPH</t>
  </si>
  <si>
    <t>CENA ZA OBJEKT CELKEM VČETNĚ DPH:</t>
  </si>
  <si>
    <t>Poznámky:</t>
  </si>
  <si>
    <t xml:space="preserve">Při použití této dok. pro výběr zhotovitele se předpokládá, že účastníci výběrového řízení budou na potřebné odborné </t>
  </si>
  <si>
    <t>úrovni, nezbytné k dopracování realizační, výrobní a dílenské dokumentace, či jejich zajištění, stejně jako k následné</t>
  </si>
  <si>
    <t>realizaci díla a budou plně odpovědní za odborné stanovení celkového rozsahu činností a prací včetně potřebného</t>
  </si>
  <si>
    <t>materiálu, nezbytného ke zhotovení díla, na základě údajů definovaných v této projektové dokumentaci.</t>
  </si>
  <si>
    <t xml:space="preserve">Účastníci výběrového řízení jsou při tvorbě cenové nabídky povinni zohlednit všechny další nezbytné náklady spojené </t>
  </si>
  <si>
    <t>z realizací díla a to včetně těch, které nejsou přímo uvedeny, či přímo nevyplývají z této projektové dokumentace.</t>
  </si>
  <si>
    <t xml:space="preserve">Za případné chybějící položky v cenové nabídce, které budou potřebné pro realizaci díla, plně odpovídá účastník </t>
  </si>
  <si>
    <t>výběrového řízení. Souhlas s výše uvedeným vyjadřuje každý účastník výběrového řízení podáním cenové nabídky.</t>
  </si>
  <si>
    <t>AUTOJEŘÁB 8t</t>
  </si>
  <si>
    <t>Poznámka :</t>
  </si>
  <si>
    <t xml:space="preserve"> - vyplnit žlutě označené položky</t>
  </si>
  <si>
    <t>Příloha č.2 výkazu výměr - KRYCÍ LIST ROZPOČTU</t>
  </si>
  <si>
    <t>NÁSTAVBA SILNIČNÍ STOŽÁR JÍMAČ 1m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</si>
</sst>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"/>
  </numFmts>
  <fonts count="11" x14ac:knownFonts="1">
    <font>
      <sz val="10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i/>
      <sz val="7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7"/>
      <color indexed="8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8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6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0" fontId="3" fillId="0" borderId="0" xfId="0" applyFont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2" borderId="14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0" borderId="24" xfId="0" applyFont="1" applyBorder="1" applyAlignment="1">
      <alignment horizontal="center" vertical="center"/>
    </xf>
    <xf numFmtId="0" fontId="1" fillId="2" borderId="23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25" xfId="0" applyFont="1" applyFill="1" applyBorder="1" applyAlignment="1">
      <alignment horizontal="center"/>
    </xf>
    <xf numFmtId="0" fontId="1" fillId="0" borderId="29" xfId="0" applyFont="1" applyBorder="1" applyAlignment="1">
      <alignment horizontal="center" vertical="center"/>
    </xf>
    <xf numFmtId="0" fontId="1" fillId="2" borderId="28" xfId="0" applyFont="1" applyFill="1" applyBorder="1" applyAlignment="1">
      <alignment horizontal="center"/>
    </xf>
    <xf numFmtId="0" fontId="1" fillId="2" borderId="33" xfId="0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5" fillId="0" borderId="3" xfId="0" applyFont="1" applyBorder="1"/>
    <xf numFmtId="0" fontId="5" fillId="0" borderId="5" xfId="0" applyFont="1" applyBorder="1"/>
    <xf numFmtId="0" fontId="5" fillId="0" borderId="3" xfId="0" applyFont="1" applyBorder="1" applyAlignment="1">
      <alignment vertical="center"/>
    </xf>
    <xf numFmtId="0" fontId="5" fillId="0" borderId="35" xfId="0" applyFont="1" applyBorder="1"/>
    <xf numFmtId="0" fontId="5" fillId="0" borderId="36" xfId="0" applyFont="1" applyBorder="1"/>
    <xf numFmtId="0" fontId="5" fillId="0" borderId="38" xfId="0" applyFont="1" applyBorder="1"/>
    <xf numFmtId="0" fontId="5" fillId="0" borderId="31" xfId="0" applyFont="1" applyBorder="1"/>
    <xf numFmtId="0" fontId="5" fillId="0" borderId="1" xfId="0" applyFont="1" applyBorder="1"/>
    <xf numFmtId="0" fontId="5" fillId="0" borderId="26" xfId="0" applyFont="1" applyBorder="1"/>
    <xf numFmtId="0" fontId="5" fillId="0" borderId="21" xfId="0" applyFont="1" applyBorder="1"/>
    <xf numFmtId="0" fontId="5" fillId="0" borderId="26" xfId="0" applyFont="1" applyBorder="1" applyAlignment="1">
      <alignment horizontal="right" vertical="center"/>
    </xf>
    <xf numFmtId="0" fontId="5" fillId="0" borderId="26" xfId="0" applyFont="1" applyBorder="1" applyAlignment="1">
      <alignment horizontal="left" vertical="center"/>
    </xf>
    <xf numFmtId="0" fontId="5" fillId="0" borderId="24" xfId="0" applyFont="1" applyBorder="1"/>
    <xf numFmtId="0" fontId="5" fillId="0" borderId="39" xfId="0" applyFont="1" applyBorder="1"/>
    <xf numFmtId="0" fontId="5" fillId="0" borderId="29" xfId="0" applyFont="1" applyBorder="1"/>
    <xf numFmtId="0" fontId="5" fillId="0" borderId="40" xfId="0" applyFont="1" applyBorder="1"/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3" fontId="1" fillId="0" borderId="4" xfId="0" applyNumberFormat="1" applyFont="1" applyBorder="1" applyAlignment="1">
      <alignment vertical="center"/>
    </xf>
    <xf numFmtId="164" fontId="1" fillId="0" borderId="6" xfId="0" applyNumberFormat="1" applyFont="1" applyBorder="1" applyAlignment="1">
      <alignment vertical="center"/>
    </xf>
    <xf numFmtId="164" fontId="1" fillId="0" borderId="41" xfId="0" applyNumberFormat="1" applyFont="1" applyBorder="1" applyAlignment="1">
      <alignment vertical="center"/>
    </xf>
    <xf numFmtId="164" fontId="1" fillId="0" borderId="4" xfId="0" applyNumberFormat="1" applyFont="1" applyBorder="1" applyAlignment="1">
      <alignment vertical="center"/>
    </xf>
    <xf numFmtId="165" fontId="1" fillId="0" borderId="4" xfId="0" applyNumberFormat="1" applyFont="1" applyBorder="1" applyAlignment="1">
      <alignment vertical="center"/>
    </xf>
    <xf numFmtId="165" fontId="1" fillId="0" borderId="41" xfId="0" applyNumberFormat="1" applyFont="1" applyBorder="1" applyAlignment="1">
      <alignment vertical="center"/>
    </xf>
    <xf numFmtId="0" fontId="1" fillId="0" borderId="32" xfId="0" applyFont="1" applyBorder="1" applyAlignment="1">
      <alignment horizontal="left" vertical="center"/>
    </xf>
    <xf numFmtId="0" fontId="5" fillId="2" borderId="6" xfId="0" applyFont="1" applyFill="1" applyBorder="1"/>
    <xf numFmtId="0" fontId="5" fillId="2" borderId="4" xfId="0" applyFont="1" applyFill="1" applyBorder="1"/>
    <xf numFmtId="0" fontId="5" fillId="2" borderId="4" xfId="0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42" xfId="0" applyFont="1" applyFill="1" applyBorder="1"/>
    <xf numFmtId="0" fontId="5" fillId="2" borderId="44" xfId="0" applyFont="1" applyFill="1" applyBorder="1"/>
    <xf numFmtId="164" fontId="5" fillId="2" borderId="43" xfId="0" applyNumberFormat="1" applyFont="1" applyFill="1" applyBorder="1" applyAlignment="1">
      <alignment vertical="center"/>
    </xf>
    <xf numFmtId="0" fontId="5" fillId="2" borderId="32" xfId="0" applyFont="1" applyFill="1" applyBorder="1"/>
    <xf numFmtId="164" fontId="5" fillId="2" borderId="0" xfId="0" applyNumberFormat="1" applyFont="1" applyFill="1" applyBorder="1" applyAlignment="1">
      <alignment vertical="center"/>
    </xf>
    <xf numFmtId="165" fontId="5" fillId="2" borderId="0" xfId="0" applyNumberFormat="1" applyFont="1" applyFill="1" applyBorder="1" applyAlignment="1">
      <alignment vertical="center"/>
    </xf>
    <xf numFmtId="0" fontId="0" fillId="0" borderId="2" xfId="0" applyBorder="1"/>
    <xf numFmtId="0" fontId="5" fillId="2" borderId="49" xfId="0" applyFont="1" applyFill="1" applyBorder="1"/>
    <xf numFmtId="0" fontId="5" fillId="2" borderId="50" xfId="0" applyFont="1" applyFill="1" applyBorder="1"/>
    <xf numFmtId="0" fontId="5" fillId="2" borderId="51" xfId="0" applyFont="1" applyFill="1" applyBorder="1"/>
    <xf numFmtId="0" fontId="5" fillId="2" borderId="51" xfId="0" applyFont="1" applyFill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4" fillId="0" borderId="19" xfId="0" applyFont="1" applyBorder="1" applyAlignment="1">
      <alignment vertical="center"/>
    </xf>
    <xf numFmtId="0" fontId="4" fillId="0" borderId="47" xfId="0" applyFont="1" applyBorder="1"/>
    <xf numFmtId="0" fontId="4" fillId="0" borderId="55" xfId="0" applyFont="1" applyBorder="1"/>
    <xf numFmtId="0" fontId="5" fillId="0" borderId="47" xfId="0" applyFont="1" applyBorder="1" applyAlignment="1">
      <alignment horizontal="left" vertical="center"/>
    </xf>
    <xf numFmtId="0" fontId="5" fillId="0" borderId="21" xfId="0" applyFont="1" applyBorder="1" applyAlignment="1">
      <alignment horizontal="right" vertical="center"/>
    </xf>
    <xf numFmtId="3" fontId="4" fillId="0" borderId="26" xfId="0" applyNumberFormat="1" applyFont="1" applyBorder="1" applyAlignment="1">
      <alignment vertical="center"/>
    </xf>
    <xf numFmtId="3" fontId="5" fillId="0" borderId="40" xfId="0" applyNumberFormat="1" applyFont="1" applyBorder="1" applyAlignment="1">
      <alignment vertical="center"/>
    </xf>
    <xf numFmtId="0" fontId="5" fillId="2" borderId="14" xfId="0" applyFont="1" applyFill="1" applyBorder="1" applyAlignment="1">
      <alignment horizontal="right" vertical="center"/>
    </xf>
    <xf numFmtId="0" fontId="5" fillId="2" borderId="17" xfId="0" applyFont="1" applyFill="1" applyBorder="1" applyAlignment="1">
      <alignment horizontal="left" vertical="center"/>
    </xf>
    <xf numFmtId="3" fontId="5" fillId="2" borderId="17" xfId="0" applyNumberFormat="1" applyFont="1" applyFill="1" applyBorder="1" applyAlignment="1">
      <alignment vertical="center"/>
    </xf>
    <xf numFmtId="3" fontId="5" fillId="2" borderId="33" xfId="0" applyNumberFormat="1" applyFont="1" applyFill="1" applyBorder="1" applyAlignment="1">
      <alignment vertical="center"/>
    </xf>
    <xf numFmtId="0" fontId="4" fillId="2" borderId="18" xfId="0" applyFont="1" applyFill="1" applyBorder="1"/>
    <xf numFmtId="0" fontId="5" fillId="2" borderId="15" xfId="0" applyFont="1" applyFill="1" applyBorder="1" applyAlignment="1">
      <alignment horizontal="left" vertical="center"/>
    </xf>
    <xf numFmtId="3" fontId="5" fillId="2" borderId="15" xfId="0" applyNumberFormat="1" applyFont="1" applyFill="1" applyBorder="1" applyAlignment="1">
      <alignment vertical="center"/>
    </xf>
    <xf numFmtId="3" fontId="5" fillId="2" borderId="30" xfId="0" applyNumberFormat="1" applyFont="1" applyFill="1" applyBorder="1" applyAlignment="1">
      <alignment vertical="center"/>
    </xf>
    <xf numFmtId="0" fontId="0" fillId="0" borderId="31" xfId="0" applyFont="1" applyBorder="1" applyAlignment="1">
      <alignment horizontal="left" vertical="center"/>
    </xf>
    <xf numFmtId="49" fontId="0" fillId="0" borderId="32" xfId="0" applyNumberFormat="1" applyFont="1" applyBorder="1" applyAlignment="1">
      <alignment horizontal="center" vertical="center"/>
    </xf>
    <xf numFmtId="0" fontId="0" fillId="0" borderId="40" xfId="0" applyFont="1" applyBorder="1" applyAlignment="1">
      <alignment horizontal="center" vertical="center"/>
    </xf>
    <xf numFmtId="0" fontId="0" fillId="0" borderId="57" xfId="0" applyFont="1" applyBorder="1" applyAlignment="1">
      <alignment vertical="center"/>
    </xf>
    <xf numFmtId="3" fontId="0" fillId="0" borderId="57" xfId="0" applyNumberFormat="1" applyFont="1" applyBorder="1" applyAlignment="1">
      <alignment vertical="center"/>
    </xf>
    <xf numFmtId="0" fontId="0" fillId="0" borderId="59" xfId="0" applyFont="1" applyBorder="1" applyAlignment="1">
      <alignment vertical="center"/>
    </xf>
    <xf numFmtId="4" fontId="0" fillId="0" borderId="65" xfId="0" applyNumberFormat="1" applyFont="1" applyBorder="1" applyAlignment="1">
      <alignment horizontal="right" vertical="center"/>
    </xf>
    <xf numFmtId="0" fontId="0" fillId="0" borderId="59" xfId="0" applyFont="1" applyBorder="1" applyAlignment="1">
      <alignment horizontal="center" vertical="center"/>
    </xf>
    <xf numFmtId="4" fontId="0" fillId="0" borderId="26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center" vertical="center"/>
    </xf>
    <xf numFmtId="0" fontId="0" fillId="0" borderId="58" xfId="0" applyFont="1" applyBorder="1" applyAlignment="1">
      <alignment vertical="center"/>
    </xf>
    <xf numFmtId="3" fontId="0" fillId="0" borderId="68" xfId="0" applyNumberFormat="1" applyFont="1" applyBorder="1" applyAlignment="1">
      <alignment horizontal="right" vertical="center"/>
    </xf>
    <xf numFmtId="3" fontId="0" fillId="0" borderId="69" xfId="0" applyNumberFormat="1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70" xfId="0" applyFont="1" applyBorder="1" applyAlignment="1">
      <alignment vertical="center"/>
    </xf>
    <xf numFmtId="0" fontId="0" fillId="0" borderId="77" xfId="0" applyFont="1" applyBorder="1" applyAlignment="1">
      <alignment vertical="center"/>
    </xf>
    <xf numFmtId="0" fontId="9" fillId="0" borderId="0" xfId="0" applyFont="1"/>
    <xf numFmtId="0" fontId="9" fillId="2" borderId="78" xfId="0" applyFont="1" applyFill="1" applyBorder="1" applyAlignment="1">
      <alignment horizontal="left" vertical="center"/>
    </xf>
    <xf numFmtId="164" fontId="1" fillId="3" borderId="4" xfId="0" applyNumberFormat="1" applyFont="1" applyFill="1" applyBorder="1" applyAlignment="1">
      <alignment vertical="center"/>
    </xf>
    <xf numFmtId="164" fontId="1" fillId="3" borderId="6" xfId="0" applyNumberFormat="1" applyFont="1" applyFill="1" applyBorder="1" applyAlignment="1">
      <alignment vertical="center"/>
    </xf>
    <xf numFmtId="0" fontId="10" fillId="0" borderId="0" xfId="0" applyFont="1"/>
    <xf numFmtId="0" fontId="0" fillId="3" borderId="79" xfId="0" applyFill="1" applyBorder="1"/>
    <xf numFmtId="0" fontId="0" fillId="0" borderId="21" xfId="0" applyFont="1" applyBorder="1" applyAlignment="1">
      <alignment horizontal="left" vertical="center"/>
    </xf>
    <xf numFmtId="0" fontId="0" fillId="0" borderId="1" xfId="0" applyBorder="1" applyAlignment="1"/>
    <xf numFmtId="0" fontId="0" fillId="0" borderId="46" xfId="0" applyBorder="1" applyAlignment="1"/>
    <xf numFmtId="0" fontId="0" fillId="0" borderId="26" xfId="0" applyFont="1" applyBorder="1" applyAlignment="1">
      <alignment horizontal="left" vertical="center"/>
    </xf>
    <xf numFmtId="49" fontId="0" fillId="2" borderId="9" xfId="0" applyNumberFormat="1" applyFont="1" applyFill="1" applyBorder="1" applyAlignment="1">
      <alignment horizontal="left" vertical="center"/>
    </xf>
    <xf numFmtId="0" fontId="0" fillId="0" borderId="10" xfId="0" applyBorder="1" applyAlignment="1"/>
    <xf numFmtId="0" fontId="0" fillId="0" borderId="62" xfId="0" applyBorder="1" applyAlignment="1"/>
    <xf numFmtId="49" fontId="0" fillId="2" borderId="45" xfId="0" applyNumberFormat="1" applyFont="1" applyFill="1" applyBorder="1" applyAlignment="1">
      <alignment horizontal="left" vertical="center"/>
    </xf>
    <xf numFmtId="49" fontId="0" fillId="0" borderId="45" xfId="0" applyNumberFormat="1" applyFont="1" applyBorder="1" applyAlignment="1">
      <alignment horizontal="left" vertical="center"/>
    </xf>
    <xf numFmtId="0" fontId="7" fillId="0" borderId="0" xfId="0" applyFont="1" applyAlignment="1">
      <alignment horizontal="center"/>
    </xf>
    <xf numFmtId="0" fontId="0" fillId="0" borderId="0" xfId="0" applyAlignment="1"/>
    <xf numFmtId="0" fontId="0" fillId="0" borderId="12" xfId="0" applyBorder="1" applyAlignment="1"/>
    <xf numFmtId="0" fontId="0" fillId="0" borderId="5" xfId="0" applyFont="1" applyBorder="1" applyAlignment="1">
      <alignment horizontal="left" vertical="center"/>
    </xf>
    <xf numFmtId="0" fontId="0" fillId="0" borderId="2" xfId="0" applyBorder="1" applyAlignment="1"/>
    <xf numFmtId="0" fontId="0" fillId="0" borderId="7" xfId="0" applyBorder="1" applyAlignment="1"/>
    <xf numFmtId="0" fontId="0" fillId="0" borderId="3" xfId="0" applyFont="1" applyBorder="1" applyAlignment="1">
      <alignment horizontal="left" vertical="center"/>
    </xf>
    <xf numFmtId="49" fontId="0" fillId="0" borderId="11" xfId="0" applyNumberFormat="1" applyFont="1" applyBorder="1" applyAlignment="1">
      <alignment horizontal="left" vertical="center"/>
    </xf>
    <xf numFmtId="0" fontId="0" fillId="0" borderId="64" xfId="0" applyBorder="1" applyAlignment="1"/>
    <xf numFmtId="0" fontId="0" fillId="0" borderId="65" xfId="0" applyFont="1" applyBorder="1" applyAlignment="1">
      <alignment horizontal="left" vertical="center"/>
    </xf>
    <xf numFmtId="0" fontId="0" fillId="0" borderId="59" xfId="0" applyFont="1" applyBorder="1" applyAlignment="1"/>
    <xf numFmtId="0" fontId="0" fillId="0" borderId="59" xfId="0" applyBorder="1" applyAlignment="1"/>
    <xf numFmtId="0" fontId="0" fillId="0" borderId="1" xfId="0" applyFont="1" applyBorder="1" applyAlignment="1"/>
    <xf numFmtId="49" fontId="0" fillId="0" borderId="59" xfId="0" applyNumberFormat="1" applyFont="1" applyBorder="1" applyAlignment="1">
      <alignment horizontal="right" vertical="center"/>
    </xf>
    <xf numFmtId="0" fontId="0" fillId="0" borderId="60" xfId="0" applyBorder="1" applyAlignment="1"/>
    <xf numFmtId="49" fontId="0" fillId="0" borderId="1" xfId="0" applyNumberFormat="1" applyFont="1" applyBorder="1" applyAlignment="1">
      <alignment horizontal="left" vertical="center"/>
    </xf>
    <xf numFmtId="0" fontId="0" fillId="0" borderId="57" xfId="0" applyBorder="1" applyAlignment="1"/>
    <xf numFmtId="49" fontId="0" fillId="0" borderId="16" xfId="0" applyNumberFormat="1" applyFont="1" applyBorder="1" applyAlignment="1">
      <alignment horizontal="left" vertical="center"/>
    </xf>
    <xf numFmtId="0" fontId="0" fillId="0" borderId="13" xfId="0" applyBorder="1" applyAlignment="1"/>
    <xf numFmtId="0" fontId="0" fillId="0" borderId="58" xfId="0" applyFont="1" applyBorder="1" applyAlignment="1">
      <alignment horizontal="left" vertical="center"/>
    </xf>
    <xf numFmtId="49" fontId="0" fillId="0" borderId="59" xfId="0" applyNumberFormat="1" applyFont="1" applyBorder="1" applyAlignment="1">
      <alignment horizontal="left" vertical="center"/>
    </xf>
    <xf numFmtId="0" fontId="0" fillId="0" borderId="63" xfId="0" applyFont="1" applyBorder="1" applyAlignment="1"/>
    <xf numFmtId="0" fontId="0" fillId="0" borderId="63" xfId="0" applyBorder="1" applyAlignment="1"/>
    <xf numFmtId="0" fontId="0" fillId="0" borderId="46" xfId="0" applyFont="1" applyBorder="1" applyAlignment="1"/>
    <xf numFmtId="0" fontId="0" fillId="0" borderId="65" xfId="0" applyFont="1" applyBorder="1" applyAlignment="1">
      <alignment vertical="center"/>
    </xf>
    <xf numFmtId="3" fontId="0" fillId="0" borderId="65" xfId="0" applyNumberFormat="1" applyFont="1" applyBorder="1" applyAlignment="1">
      <alignment horizontal="right" vertical="center"/>
    </xf>
    <xf numFmtId="0" fontId="8" fillId="0" borderId="18" xfId="0" applyFont="1" applyBorder="1" applyAlignment="1">
      <alignment horizontal="center" vertical="center"/>
    </xf>
    <xf numFmtId="0" fontId="0" fillId="0" borderId="51" xfId="0" applyBorder="1" applyAlignment="1"/>
    <xf numFmtId="0" fontId="0" fillId="0" borderId="52" xfId="0" applyBorder="1" applyAlignment="1"/>
    <xf numFmtId="0" fontId="3" fillId="0" borderId="19" xfId="0" applyFont="1" applyBorder="1" applyAlignment="1">
      <alignment horizontal="center" vertical="center"/>
    </xf>
    <xf numFmtId="0" fontId="0" fillId="0" borderId="20" xfId="0" applyBorder="1" applyAlignment="1"/>
    <xf numFmtId="0" fontId="0" fillId="0" borderId="48" xfId="0" applyBorder="1" applyAlignment="1"/>
    <xf numFmtId="0" fontId="0" fillId="0" borderId="22" xfId="0" applyBorder="1" applyAlignment="1">
      <alignment vertical="center"/>
    </xf>
    <xf numFmtId="0" fontId="0" fillId="0" borderId="66" xfId="0" applyBorder="1" applyAlignment="1"/>
    <xf numFmtId="0" fontId="0" fillId="0" borderId="58" xfId="0" applyFont="1" applyBorder="1" applyAlignment="1">
      <alignment vertical="center"/>
    </xf>
    <xf numFmtId="0" fontId="0" fillId="0" borderId="59" xfId="0" applyBorder="1" applyAlignment="1">
      <alignment vertical="center"/>
    </xf>
    <xf numFmtId="0" fontId="0" fillId="0" borderId="63" xfId="0" applyBorder="1" applyAlignment="1">
      <alignment vertical="center"/>
    </xf>
    <xf numFmtId="0" fontId="0" fillId="0" borderId="59" xfId="0" applyFont="1" applyBorder="1" applyAlignment="1">
      <alignment vertical="center"/>
    </xf>
    <xf numFmtId="0" fontId="0" fillId="0" borderId="63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70" xfId="0" applyBorder="1" applyAlignment="1"/>
    <xf numFmtId="0" fontId="0" fillId="0" borderId="1" xfId="0" applyFont="1" applyBorder="1" applyAlignment="1">
      <alignment vertical="center"/>
    </xf>
    <xf numFmtId="0" fontId="0" fillId="0" borderId="46" xfId="0" applyFont="1" applyBorder="1" applyAlignment="1">
      <alignment vertical="center"/>
    </xf>
    <xf numFmtId="0" fontId="0" fillId="0" borderId="20" xfId="0" applyFont="1" applyBorder="1" applyAlignment="1"/>
    <xf numFmtId="0" fontId="0" fillId="0" borderId="70" xfId="0" applyFont="1" applyBorder="1" applyAlignment="1"/>
    <xf numFmtId="0" fontId="3" fillId="0" borderId="72" xfId="0" applyFont="1" applyBorder="1" applyAlignment="1">
      <alignment vertical="center"/>
    </xf>
    <xf numFmtId="0" fontId="0" fillId="0" borderId="73" xfId="0" applyBorder="1" applyAlignment="1"/>
    <xf numFmtId="0" fontId="0" fillId="0" borderId="76" xfId="0" applyBorder="1" applyAlignment="1"/>
    <xf numFmtId="0" fontId="3" fillId="0" borderId="74" xfId="0" applyFont="1" applyBorder="1" applyAlignment="1">
      <alignment vertical="center"/>
    </xf>
    <xf numFmtId="0" fontId="0" fillId="0" borderId="75" xfId="0" applyBorder="1" applyAlignment="1"/>
    <xf numFmtId="49" fontId="0" fillId="0" borderId="21" xfId="0" applyNumberFormat="1" applyFont="1" applyBorder="1" applyAlignment="1">
      <alignment vertical="center"/>
    </xf>
    <xf numFmtId="0" fontId="0" fillId="0" borderId="67" xfId="0" applyBorder="1" applyAlignment="1"/>
    <xf numFmtId="3" fontId="0" fillId="0" borderId="26" xfId="0" applyNumberFormat="1" applyFont="1" applyBorder="1" applyAlignment="1">
      <alignment horizontal="right" vertical="center"/>
    </xf>
    <xf numFmtId="0" fontId="0" fillId="0" borderId="5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7" xfId="0" applyBorder="1" applyAlignment="1">
      <alignment vertical="center"/>
    </xf>
    <xf numFmtId="3" fontId="3" fillId="0" borderId="3" xfId="0" applyNumberFormat="1" applyFont="1" applyBorder="1" applyAlignment="1">
      <alignment horizontal="right" vertical="center"/>
    </xf>
    <xf numFmtId="0" fontId="0" fillId="0" borderId="6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8" xfId="0" applyBorder="1" applyAlignment="1"/>
    <xf numFmtId="0" fontId="0" fillId="0" borderId="71" xfId="0" applyBorder="1" applyAlignment="1"/>
    <xf numFmtId="0" fontId="0" fillId="0" borderId="6" xfId="0" applyBorder="1" applyAlignment="1">
      <alignment vertical="center"/>
    </xf>
    <xf numFmtId="0" fontId="0" fillId="0" borderId="0" xfId="0" applyAlignment="1">
      <alignment vertical="center"/>
    </xf>
    <xf numFmtId="0" fontId="0" fillId="0" borderId="8" xfId="0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71" xfId="0" applyBorder="1" applyAlignment="1">
      <alignment vertical="center"/>
    </xf>
    <xf numFmtId="164" fontId="0" fillId="0" borderId="65" xfId="0" applyNumberFormat="1" applyFont="1" applyBorder="1" applyAlignment="1">
      <alignment horizontal="right" vertical="center"/>
    </xf>
    <xf numFmtId="0" fontId="0" fillId="0" borderId="59" xfId="0" applyBorder="1" applyAlignment="1">
      <alignment horizontal="right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56" xfId="0" applyBorder="1" applyAlignment="1">
      <alignment vertical="center"/>
    </xf>
    <xf numFmtId="164" fontId="0" fillId="0" borderId="47" xfId="0" applyNumberFormat="1" applyFont="1" applyBorder="1" applyAlignment="1">
      <alignment horizontal="right" vertical="center"/>
    </xf>
    <xf numFmtId="3" fontId="0" fillId="0" borderId="47" xfId="0" applyNumberFormat="1" applyFont="1" applyBorder="1" applyAlignment="1">
      <alignment horizontal="right" vertical="center"/>
    </xf>
    <xf numFmtId="49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49" fontId="9" fillId="2" borderId="14" xfId="0" applyNumberFormat="1" applyFont="1" applyFill="1" applyBorder="1" applyAlignment="1">
      <alignment horizontal="left" vertical="center"/>
    </xf>
    <xf numFmtId="0" fontId="9" fillId="0" borderId="61" xfId="0" applyFont="1" applyBorder="1" applyAlignment="1"/>
    <xf numFmtId="3" fontId="9" fillId="2" borderId="61" xfId="0" applyNumberFormat="1" applyFont="1" applyFill="1" applyBorder="1" applyAlignment="1">
      <alignment horizontal="right" vertical="center"/>
    </xf>
    <xf numFmtId="0" fontId="0" fillId="0" borderId="61" xfId="0" applyBorder="1" applyAlignment="1"/>
    <xf numFmtId="0" fontId="1" fillId="0" borderId="34" xfId="0" applyFont="1" applyBorder="1" applyAlignment="1">
      <alignment horizontal="center" vertical="center"/>
    </xf>
    <xf numFmtId="0" fontId="0" fillId="0" borderId="54" xfId="0" applyBorder="1" applyAlignment="1"/>
    <xf numFmtId="0" fontId="1" fillId="0" borderId="37" xfId="0" applyFont="1" applyBorder="1" applyAlignment="1">
      <alignment horizontal="center" vertical="center"/>
    </xf>
    <xf numFmtId="0" fontId="0" fillId="0" borderId="53" xfId="0" applyBorder="1" applyAlignment="1"/>
    <xf numFmtId="0" fontId="1" fillId="0" borderId="47" xfId="0" applyFont="1" applyBorder="1" applyAlignment="1">
      <alignment horizontal="center" vertical="center"/>
    </xf>
    <xf numFmtId="0" fontId="2" fillId="0" borderId="0" xfId="0" applyFont="1" applyAlignment="1"/>
    <xf numFmtId="0" fontId="3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/>
    <xf numFmtId="0" fontId="1" fillId="0" borderId="31" xfId="0" applyFont="1" applyBorder="1" applyAlignment="1">
      <alignment horizontal="center" vertical="center"/>
    </xf>
    <xf numFmtId="0" fontId="0" fillId="0" borderId="32" xfId="0" applyBorder="1" applyAlignment="1"/>
    <xf numFmtId="3" fontId="5" fillId="2" borderId="15" xfId="0" applyNumberFormat="1" applyFont="1" applyFill="1" applyBorder="1" applyAlignment="1">
      <alignment horizontal="right" vertical="center"/>
    </xf>
    <xf numFmtId="0" fontId="1" fillId="0" borderId="19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</cellXfs>
  <cellStyles count="1">
    <cellStyle name="Normální" xfId="0" builtinId="0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9"/>
  <sheetViews>
    <sheetView tabSelected="1" workbookViewId="0">
      <selection sqref="A1:M1"/>
    </sheetView>
  </sheetViews>
  <sheetFormatPr defaultRowHeight="12.75" x14ac:dyDescent="0.2"/>
  <cols>
    <col min="1" max="1" width="2" customWidth="1"/>
    <col min="2" max="2" width="4.42578125" customWidth="1"/>
    <col min="3" max="3" width="4.28515625" customWidth="1"/>
    <col min="4" max="4" width="6.5703125" customWidth="1"/>
    <col min="5" max="5" width="6.42578125" customWidth="1"/>
    <col min="6" max="6" width="9.5703125" customWidth="1"/>
    <col min="7" max="7" width="12.28515625" customWidth="1"/>
    <col min="8" max="8" width="6.42578125" customWidth="1"/>
    <col min="9" max="9" width="2.42578125" customWidth="1"/>
    <col min="10" max="10" width="4.85546875" customWidth="1"/>
    <col min="11" max="11" width="11.85546875" customWidth="1"/>
    <col min="12" max="12" width="2.28515625" customWidth="1"/>
    <col min="13" max="13" width="13.5703125" customWidth="1"/>
  </cols>
  <sheetData>
    <row r="1" spans="1:13" ht="18.600000000000001" customHeight="1" x14ac:dyDescent="0.25">
      <c r="A1" s="109" t="s">
        <v>153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</row>
    <row r="2" spans="1:13" ht="9.9499999999999993" customHeight="1" thickBot="1" x14ac:dyDescent="0.25">
      <c r="A2" s="111"/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</row>
    <row r="3" spans="1:13" ht="12.95" customHeight="1" x14ac:dyDescent="0.2">
      <c r="A3" s="112" t="s">
        <v>74</v>
      </c>
      <c r="B3" s="113"/>
      <c r="C3" s="113"/>
      <c r="D3" s="114"/>
      <c r="E3" s="115" t="s">
        <v>75</v>
      </c>
      <c r="F3" s="113"/>
      <c r="G3" s="113"/>
      <c r="H3" s="113"/>
      <c r="I3" s="113"/>
      <c r="J3" s="114"/>
      <c r="K3" s="115" t="s">
        <v>76</v>
      </c>
      <c r="L3" s="114"/>
      <c r="M3" s="77" t="s">
        <v>77</v>
      </c>
    </row>
    <row r="4" spans="1:13" ht="12.95" customHeight="1" x14ac:dyDescent="0.2">
      <c r="A4" s="104" t="s">
        <v>78</v>
      </c>
      <c r="B4" s="105"/>
      <c r="C4" s="105"/>
      <c r="D4" s="106"/>
      <c r="E4" s="107" t="s">
        <v>79</v>
      </c>
      <c r="F4" s="105"/>
      <c r="G4" s="105"/>
      <c r="H4" s="105"/>
      <c r="I4" s="105"/>
      <c r="J4" s="106"/>
      <c r="K4" s="108" t="s">
        <v>80</v>
      </c>
      <c r="L4" s="106"/>
      <c r="M4" s="78" t="s">
        <v>81</v>
      </c>
    </row>
    <row r="5" spans="1:13" ht="12.95" customHeight="1" x14ac:dyDescent="0.2">
      <c r="A5" s="100" t="s">
        <v>82</v>
      </c>
      <c r="B5" s="101"/>
      <c r="C5" s="101"/>
      <c r="D5" s="102"/>
      <c r="E5" s="103" t="s">
        <v>83</v>
      </c>
      <c r="F5" s="101"/>
      <c r="G5" s="101"/>
      <c r="H5" s="101"/>
      <c r="I5" s="101"/>
      <c r="J5" s="102"/>
      <c r="K5" s="103" t="s">
        <v>84</v>
      </c>
      <c r="L5" s="102"/>
      <c r="M5" s="79" t="s">
        <v>85</v>
      </c>
    </row>
    <row r="6" spans="1:13" ht="12.95" customHeight="1" x14ac:dyDescent="0.2">
      <c r="A6" s="104" t="s">
        <v>80</v>
      </c>
      <c r="B6" s="105"/>
      <c r="C6" s="105"/>
      <c r="D6" s="106"/>
      <c r="E6" s="107" t="s">
        <v>79</v>
      </c>
      <c r="F6" s="105"/>
      <c r="G6" s="105"/>
      <c r="H6" s="105"/>
      <c r="I6" s="105"/>
      <c r="J6" s="106"/>
      <c r="K6" s="108" t="s">
        <v>80</v>
      </c>
      <c r="L6" s="106"/>
      <c r="M6" s="78" t="s">
        <v>80</v>
      </c>
    </row>
    <row r="7" spans="1:13" s="3" customFormat="1" ht="12.95" customHeight="1" x14ac:dyDescent="0.2">
      <c r="A7" s="128" t="s">
        <v>86</v>
      </c>
      <c r="B7" s="119"/>
      <c r="C7" s="119"/>
      <c r="D7" s="129" t="s">
        <v>90</v>
      </c>
      <c r="E7" s="119"/>
      <c r="F7" s="119"/>
      <c r="G7" s="130"/>
      <c r="H7" s="118" t="s">
        <v>92</v>
      </c>
      <c r="I7" s="119"/>
      <c r="J7" s="119"/>
      <c r="K7" s="119"/>
      <c r="L7" s="119"/>
      <c r="M7" s="80"/>
    </row>
    <row r="8" spans="1:13" s="3" customFormat="1" ht="12.95" customHeight="1" x14ac:dyDescent="0.2">
      <c r="A8" s="128" t="s">
        <v>87</v>
      </c>
      <c r="B8" s="119"/>
      <c r="C8" s="119"/>
      <c r="D8" s="129" t="s">
        <v>91</v>
      </c>
      <c r="E8" s="119"/>
      <c r="F8" s="119"/>
      <c r="G8" s="130"/>
      <c r="H8" s="118" t="s">
        <v>93</v>
      </c>
      <c r="I8" s="119"/>
      <c r="J8" s="119"/>
      <c r="K8" s="119"/>
      <c r="L8" s="119"/>
      <c r="M8" s="81" t="str">
        <f>IF(M7=0,"",E28/M7)</f>
        <v/>
      </c>
    </row>
    <row r="9" spans="1:13" ht="12.95" customHeight="1" x14ac:dyDescent="0.2">
      <c r="A9" s="128" t="s">
        <v>88</v>
      </c>
      <c r="B9" s="120"/>
      <c r="C9" s="120"/>
      <c r="D9" s="129" t="s">
        <v>80</v>
      </c>
      <c r="E9" s="120"/>
      <c r="F9" s="120"/>
      <c r="G9" s="131"/>
      <c r="H9" s="118" t="s">
        <v>94</v>
      </c>
      <c r="I9" s="120"/>
      <c r="J9" s="120"/>
      <c r="K9" s="122" t="s">
        <v>80</v>
      </c>
      <c r="L9" s="120"/>
      <c r="M9" s="123"/>
    </row>
    <row r="10" spans="1:13" s="3" customFormat="1" ht="12.95" customHeight="1" x14ac:dyDescent="0.2">
      <c r="A10" s="100" t="s">
        <v>89</v>
      </c>
      <c r="B10" s="121"/>
      <c r="C10" s="121"/>
      <c r="D10" s="124" t="s">
        <v>80</v>
      </c>
      <c r="E10" s="121"/>
      <c r="F10" s="121"/>
      <c r="G10" s="132"/>
      <c r="H10" s="103" t="s">
        <v>95</v>
      </c>
      <c r="I10" s="121"/>
      <c r="J10" s="124" t="s">
        <v>80</v>
      </c>
      <c r="K10" s="101"/>
      <c r="L10" s="101"/>
      <c r="M10" s="125"/>
    </row>
    <row r="11" spans="1:13" ht="12.95" customHeight="1" thickBot="1" x14ac:dyDescent="0.25">
      <c r="A11" s="116" t="s">
        <v>80</v>
      </c>
      <c r="B11" s="111"/>
      <c r="C11" s="111"/>
      <c r="D11" s="111"/>
      <c r="E11" s="111"/>
      <c r="F11" s="111"/>
      <c r="G11" s="117"/>
      <c r="H11" s="126" t="s">
        <v>80</v>
      </c>
      <c r="I11" s="111"/>
      <c r="J11" s="111"/>
      <c r="K11" s="111"/>
      <c r="L11" s="111"/>
      <c r="M11" s="127"/>
    </row>
    <row r="12" spans="1:13" ht="28.5" customHeight="1" thickBot="1" x14ac:dyDescent="0.25">
      <c r="A12" s="135" t="s">
        <v>96</v>
      </c>
      <c r="B12" s="136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7"/>
    </row>
    <row r="13" spans="1:13" ht="12.95" customHeight="1" x14ac:dyDescent="0.2">
      <c r="A13" s="138" t="s">
        <v>97</v>
      </c>
      <c r="B13" s="139"/>
      <c r="C13" s="139"/>
      <c r="D13" s="139"/>
      <c r="E13" s="139"/>
      <c r="F13" s="139"/>
      <c r="G13" s="138" t="s">
        <v>98</v>
      </c>
      <c r="H13" s="139"/>
      <c r="I13" s="139"/>
      <c r="J13" s="139"/>
      <c r="K13" s="139"/>
      <c r="L13" s="139"/>
      <c r="M13" s="140"/>
    </row>
    <row r="14" spans="1:13" s="3" customFormat="1" ht="12.95" customHeight="1" x14ac:dyDescent="0.2">
      <c r="A14" s="141"/>
      <c r="B14" s="118" t="s">
        <v>99</v>
      </c>
      <c r="C14" s="119"/>
      <c r="D14" s="130"/>
      <c r="E14" s="134">
        <f>REKAPITULACE!C12</f>
        <v>0</v>
      </c>
      <c r="F14" s="119"/>
      <c r="G14" s="143" t="s">
        <v>114</v>
      </c>
      <c r="H14" s="144"/>
      <c r="I14" s="144"/>
      <c r="J14" s="145"/>
      <c r="K14" s="83"/>
      <c r="L14" s="84" t="s">
        <v>115</v>
      </c>
      <c r="M14" s="88">
        <f>E24*K14/100</f>
        <v>0</v>
      </c>
    </row>
    <row r="15" spans="1:13" s="3" customFormat="1" ht="12.95" customHeight="1" x14ac:dyDescent="0.2">
      <c r="A15" s="142"/>
      <c r="B15" s="118" t="s">
        <v>100</v>
      </c>
      <c r="C15" s="119"/>
      <c r="D15" s="130"/>
      <c r="E15" s="134">
        <f>REKAPITULACE!D12</f>
        <v>0</v>
      </c>
      <c r="F15" s="119"/>
      <c r="G15" s="143" t="s">
        <v>116</v>
      </c>
      <c r="H15" s="144"/>
      <c r="I15" s="144"/>
      <c r="J15" s="145"/>
      <c r="K15" s="83"/>
      <c r="L15" s="84" t="s">
        <v>115</v>
      </c>
      <c r="M15" s="88">
        <f>E24*K15/100</f>
        <v>0</v>
      </c>
    </row>
    <row r="16" spans="1:13" s="3" customFormat="1" ht="12.95" customHeight="1" x14ac:dyDescent="0.2">
      <c r="A16" s="87" t="s">
        <v>101</v>
      </c>
      <c r="B16" s="133" t="s">
        <v>102</v>
      </c>
      <c r="C16" s="119"/>
      <c r="D16" s="130"/>
      <c r="E16" s="134">
        <v>0</v>
      </c>
      <c r="F16" s="119"/>
      <c r="G16" s="143" t="s">
        <v>117</v>
      </c>
      <c r="H16" s="144"/>
      <c r="I16" s="144"/>
      <c r="J16" s="145"/>
      <c r="K16" s="83">
        <v>1</v>
      </c>
      <c r="L16" s="84" t="s">
        <v>115</v>
      </c>
      <c r="M16" s="88">
        <f>E24*K16/100</f>
        <v>0</v>
      </c>
    </row>
    <row r="17" spans="1:13" s="3" customFormat="1" ht="12.95" customHeight="1" x14ac:dyDescent="0.2">
      <c r="A17" s="87" t="s">
        <v>103</v>
      </c>
      <c r="B17" s="133" t="s">
        <v>104</v>
      </c>
      <c r="C17" s="119"/>
      <c r="D17" s="130"/>
      <c r="E17" s="134">
        <v>0</v>
      </c>
      <c r="F17" s="119"/>
      <c r="G17" s="143" t="s">
        <v>118</v>
      </c>
      <c r="H17" s="144"/>
      <c r="I17" s="144"/>
      <c r="J17" s="145"/>
      <c r="K17" s="83">
        <v>1</v>
      </c>
      <c r="L17" s="84" t="s">
        <v>115</v>
      </c>
      <c r="M17" s="88">
        <f>E24*K17/100</f>
        <v>0</v>
      </c>
    </row>
    <row r="18" spans="1:13" s="3" customFormat="1" ht="12.95" customHeight="1" x14ac:dyDescent="0.2">
      <c r="A18" s="87" t="s">
        <v>105</v>
      </c>
      <c r="B18" s="133" t="s">
        <v>106</v>
      </c>
      <c r="C18" s="119"/>
      <c r="D18" s="130"/>
      <c r="E18" s="134">
        <v>0</v>
      </c>
      <c r="F18" s="119"/>
      <c r="G18" s="143" t="s">
        <v>119</v>
      </c>
      <c r="H18" s="144"/>
      <c r="I18" s="144"/>
      <c r="J18" s="145"/>
      <c r="K18" s="83">
        <v>1</v>
      </c>
      <c r="L18" s="84" t="s">
        <v>115</v>
      </c>
      <c r="M18" s="88">
        <f>E24*K18/100</f>
        <v>0</v>
      </c>
    </row>
    <row r="19" spans="1:13" s="3" customFormat="1" ht="12.95" customHeight="1" x14ac:dyDescent="0.2">
      <c r="A19" s="87" t="s">
        <v>107</v>
      </c>
      <c r="B19" s="133" t="s">
        <v>108</v>
      </c>
      <c r="C19" s="119"/>
      <c r="D19" s="130"/>
      <c r="E19" s="134">
        <f>REKAPITULACE!E10</f>
        <v>0</v>
      </c>
      <c r="F19" s="119"/>
      <c r="G19" s="143" t="s">
        <v>120</v>
      </c>
      <c r="H19" s="144"/>
      <c r="I19" s="144"/>
      <c r="J19" s="145"/>
      <c r="K19" s="83">
        <v>0.5</v>
      </c>
      <c r="L19" s="84" t="s">
        <v>115</v>
      </c>
      <c r="M19" s="88">
        <f>E24*K19/100</f>
        <v>0</v>
      </c>
    </row>
    <row r="20" spans="1:13" s="3" customFormat="1" ht="12.95" customHeight="1" x14ac:dyDescent="0.2">
      <c r="A20" s="143" t="s">
        <v>109</v>
      </c>
      <c r="B20" s="146"/>
      <c r="C20" s="146"/>
      <c r="D20" s="147"/>
      <c r="E20" s="134">
        <f>SUM(E16:E19)</f>
        <v>0</v>
      </c>
      <c r="F20" s="119"/>
      <c r="G20" s="143" t="s">
        <v>121</v>
      </c>
      <c r="H20" s="144"/>
      <c r="I20" s="144"/>
      <c r="J20" s="145"/>
      <c r="K20" s="83">
        <v>2</v>
      </c>
      <c r="L20" s="84" t="s">
        <v>115</v>
      </c>
      <c r="M20" s="88">
        <f>E24*K20/100</f>
        <v>0</v>
      </c>
    </row>
    <row r="21" spans="1:13" s="3" customFormat="1" ht="12.95" customHeight="1" x14ac:dyDescent="0.2">
      <c r="A21" s="143" t="s">
        <v>110</v>
      </c>
      <c r="B21" s="146"/>
      <c r="C21" s="146"/>
      <c r="D21" s="147"/>
      <c r="E21" s="134"/>
      <c r="F21" s="119"/>
      <c r="G21" s="143" t="s">
        <v>122</v>
      </c>
      <c r="H21" s="144"/>
      <c r="I21" s="144"/>
      <c r="J21" s="145"/>
      <c r="K21" s="83"/>
      <c r="L21" s="84" t="s">
        <v>115</v>
      </c>
      <c r="M21" s="88">
        <f>E24*K21/100</f>
        <v>0</v>
      </c>
    </row>
    <row r="22" spans="1:13" s="3" customFormat="1" ht="12.95" customHeight="1" x14ac:dyDescent="0.2">
      <c r="A22" s="143" t="s">
        <v>111</v>
      </c>
      <c r="B22" s="146"/>
      <c r="C22" s="146"/>
      <c r="D22" s="147"/>
      <c r="E22" s="134">
        <v>0</v>
      </c>
      <c r="F22" s="119"/>
      <c r="G22" s="143" t="s">
        <v>123</v>
      </c>
      <c r="H22" s="144"/>
      <c r="I22" s="144"/>
      <c r="J22" s="145"/>
      <c r="K22" s="83">
        <v>0</v>
      </c>
      <c r="L22" s="84" t="s">
        <v>115</v>
      </c>
      <c r="M22" s="88">
        <f>E24*K22/100</f>
        <v>0</v>
      </c>
    </row>
    <row r="23" spans="1:13" s="3" customFormat="1" ht="12.95" customHeight="1" thickBot="1" x14ac:dyDescent="0.25">
      <c r="A23" s="143" t="s">
        <v>112</v>
      </c>
      <c r="B23" s="146"/>
      <c r="C23" s="146"/>
      <c r="D23" s="147"/>
      <c r="E23" s="134">
        <v>0</v>
      </c>
      <c r="F23" s="119"/>
      <c r="G23" s="148"/>
      <c r="H23" s="149"/>
      <c r="I23" s="149"/>
      <c r="J23" s="150"/>
      <c r="K23" s="85"/>
      <c r="L23" s="86" t="s">
        <v>115</v>
      </c>
      <c r="M23" s="89">
        <f>E24*K23/100</f>
        <v>0</v>
      </c>
    </row>
    <row r="24" spans="1:13" s="3" customFormat="1" ht="12.95" customHeight="1" x14ac:dyDescent="0.2">
      <c r="A24" s="143" t="s">
        <v>113</v>
      </c>
      <c r="B24" s="146"/>
      <c r="C24" s="146"/>
      <c r="D24" s="146"/>
      <c r="E24" s="134">
        <f>SUM(E20:E23)</f>
        <v>0</v>
      </c>
      <c r="F24" s="119"/>
      <c r="G24" s="138" t="s">
        <v>124</v>
      </c>
      <c r="H24" s="139"/>
      <c r="I24" s="139"/>
      <c r="J24" s="139"/>
      <c r="K24" s="139"/>
      <c r="L24" s="139"/>
      <c r="M24" s="151"/>
    </row>
    <row r="25" spans="1:13" s="3" customFormat="1" ht="12.95" customHeight="1" x14ac:dyDescent="0.2">
      <c r="A25" s="143" t="s">
        <v>126</v>
      </c>
      <c r="B25" s="144"/>
      <c r="C25" s="144"/>
      <c r="D25" s="145"/>
      <c r="E25" s="134">
        <f>SUM(M14:M23)</f>
        <v>0</v>
      </c>
      <c r="F25" s="120"/>
      <c r="G25" s="143"/>
      <c r="H25" s="146"/>
      <c r="I25" s="146"/>
      <c r="J25" s="147"/>
      <c r="K25" s="83"/>
      <c r="L25" s="84" t="s">
        <v>115</v>
      </c>
      <c r="M25" s="88">
        <f>E24*K25/100</f>
        <v>0</v>
      </c>
    </row>
    <row r="26" spans="1:13" s="3" customFormat="1" ht="12.95" customHeight="1" thickBot="1" x14ac:dyDescent="0.25">
      <c r="A26" s="143" t="s">
        <v>127</v>
      </c>
      <c r="B26" s="144"/>
      <c r="C26" s="144"/>
      <c r="D26" s="145"/>
      <c r="E26" s="134">
        <f>SUM(M25:M26)</f>
        <v>0</v>
      </c>
      <c r="F26" s="120"/>
      <c r="G26" s="148"/>
      <c r="H26" s="152"/>
      <c r="I26" s="152"/>
      <c r="J26" s="153"/>
      <c r="K26" s="85"/>
      <c r="L26" s="86" t="s">
        <v>115</v>
      </c>
      <c r="M26" s="89">
        <f>E24*K26/100</f>
        <v>0</v>
      </c>
    </row>
    <row r="27" spans="1:13" s="3" customFormat="1" ht="12.95" customHeight="1" thickBot="1" x14ac:dyDescent="0.25">
      <c r="A27" s="148" t="s">
        <v>128</v>
      </c>
      <c r="B27" s="149"/>
      <c r="C27" s="149"/>
      <c r="D27" s="150"/>
      <c r="E27" s="163">
        <f>SUM(M28:M28)</f>
        <v>0</v>
      </c>
      <c r="F27" s="101"/>
      <c r="G27" s="138" t="s">
        <v>125</v>
      </c>
      <c r="H27" s="154"/>
      <c r="I27" s="154"/>
      <c r="J27" s="154"/>
      <c r="K27" s="154"/>
      <c r="L27" s="154"/>
      <c r="M27" s="155"/>
    </row>
    <row r="28" spans="1:13" s="3" customFormat="1" ht="12.95" customHeight="1" thickBot="1" x14ac:dyDescent="0.25">
      <c r="A28" s="164" t="s">
        <v>129</v>
      </c>
      <c r="B28" s="165"/>
      <c r="C28" s="165"/>
      <c r="D28" s="166"/>
      <c r="E28" s="167">
        <f>SUM(E24:E27)</f>
        <v>0</v>
      </c>
      <c r="F28" s="113"/>
      <c r="G28" s="148"/>
      <c r="H28" s="152"/>
      <c r="I28" s="152"/>
      <c r="J28" s="153"/>
      <c r="K28" s="85"/>
      <c r="L28" s="86" t="s">
        <v>115</v>
      </c>
      <c r="M28" s="89">
        <f>E24*K28/100</f>
        <v>0</v>
      </c>
    </row>
    <row r="29" spans="1:13" s="4" customFormat="1" ht="12.95" customHeight="1" x14ac:dyDescent="0.2">
      <c r="A29" s="156" t="s">
        <v>130</v>
      </c>
      <c r="B29" s="157"/>
      <c r="C29" s="157"/>
      <c r="D29" s="158"/>
      <c r="E29" s="159" t="s">
        <v>131</v>
      </c>
      <c r="F29" s="157"/>
      <c r="G29" s="158"/>
      <c r="H29" s="159" t="s">
        <v>132</v>
      </c>
      <c r="I29" s="157"/>
      <c r="J29" s="157"/>
      <c r="K29" s="157"/>
      <c r="L29" s="157"/>
      <c r="M29" s="160"/>
    </row>
    <row r="30" spans="1:13" s="3" customFormat="1" ht="12.95" customHeight="1" x14ac:dyDescent="0.2">
      <c r="A30" s="161" t="s">
        <v>80</v>
      </c>
      <c r="B30" s="101"/>
      <c r="C30" s="101"/>
      <c r="D30" s="102"/>
      <c r="E30" s="90" t="s">
        <v>133</v>
      </c>
      <c r="F30" s="152"/>
      <c r="G30" s="102"/>
      <c r="H30" s="90" t="s">
        <v>133</v>
      </c>
      <c r="I30" s="152"/>
      <c r="J30" s="101"/>
      <c r="K30" s="101"/>
      <c r="L30" s="101"/>
      <c r="M30" s="162"/>
    </row>
    <row r="31" spans="1:13" s="3" customFormat="1" ht="12.95" customHeight="1" x14ac:dyDescent="0.2">
      <c r="A31" s="168" t="s">
        <v>134</v>
      </c>
      <c r="B31" s="110"/>
      <c r="C31" s="169"/>
      <c r="D31" s="170"/>
      <c r="E31" s="90" t="s">
        <v>134</v>
      </c>
      <c r="F31" s="169"/>
      <c r="G31" s="170"/>
      <c r="H31" s="90" t="s">
        <v>134</v>
      </c>
      <c r="I31" s="169"/>
      <c r="J31" s="110"/>
      <c r="K31" s="110"/>
      <c r="L31" s="110"/>
      <c r="M31" s="171"/>
    </row>
    <row r="32" spans="1:13" s="3" customFormat="1" ht="12.95" customHeight="1" x14ac:dyDescent="0.2">
      <c r="A32" s="168"/>
      <c r="B32" s="110"/>
      <c r="C32" s="110"/>
      <c r="D32" s="170"/>
      <c r="E32" s="175" t="s">
        <v>135</v>
      </c>
      <c r="F32" s="110"/>
      <c r="G32" s="170"/>
      <c r="H32" s="175" t="s">
        <v>135</v>
      </c>
      <c r="I32" s="110"/>
      <c r="J32" s="110"/>
      <c r="K32" s="110"/>
      <c r="L32" s="110"/>
      <c r="M32" s="171"/>
    </row>
    <row r="33" spans="1:13" x14ac:dyDescent="0.2">
      <c r="A33" s="172"/>
      <c r="B33" s="173"/>
      <c r="C33" s="173"/>
      <c r="D33" s="174"/>
      <c r="E33" s="176"/>
      <c r="F33" s="173"/>
      <c r="G33" s="174"/>
      <c r="H33" s="176"/>
      <c r="I33" s="173"/>
      <c r="J33" s="173"/>
      <c r="K33" s="173"/>
      <c r="L33" s="173"/>
      <c r="M33" s="177"/>
    </row>
    <row r="34" spans="1:13" s="3" customFormat="1" ht="56.25" customHeight="1" thickBot="1" x14ac:dyDescent="0.25">
      <c r="A34" s="172"/>
      <c r="B34" s="173"/>
      <c r="C34" s="173"/>
      <c r="D34" s="174"/>
      <c r="E34" s="176"/>
      <c r="F34" s="173"/>
      <c r="G34" s="174"/>
      <c r="H34" s="176"/>
      <c r="I34" s="173"/>
      <c r="J34" s="173"/>
      <c r="K34" s="173"/>
      <c r="L34" s="173"/>
      <c r="M34" s="177"/>
    </row>
    <row r="35" spans="1:13" s="3" customFormat="1" ht="12.95" customHeight="1" x14ac:dyDescent="0.2">
      <c r="A35" s="180" t="s">
        <v>136</v>
      </c>
      <c r="B35" s="181"/>
      <c r="C35" s="181"/>
      <c r="D35" s="182"/>
      <c r="E35" s="183">
        <v>21</v>
      </c>
      <c r="F35" s="139"/>
      <c r="G35" s="91" t="s">
        <v>137</v>
      </c>
      <c r="H35" s="184">
        <f>ROUND(E28-H37,0)</f>
        <v>0</v>
      </c>
      <c r="I35" s="139"/>
      <c r="J35" s="139"/>
      <c r="K35" s="139"/>
      <c r="L35" s="139"/>
      <c r="M35" s="92" t="s">
        <v>138</v>
      </c>
    </row>
    <row r="36" spans="1:13" s="3" customFormat="1" ht="12.95" customHeight="1" x14ac:dyDescent="0.2">
      <c r="A36" s="143" t="s">
        <v>139</v>
      </c>
      <c r="B36" s="144"/>
      <c r="C36" s="144"/>
      <c r="D36" s="145"/>
      <c r="E36" s="178">
        <v>21</v>
      </c>
      <c r="F36" s="120"/>
      <c r="G36" s="82" t="s">
        <v>137</v>
      </c>
      <c r="H36" s="134">
        <f>ROUND(H35*E36/100,0)</f>
        <v>0</v>
      </c>
      <c r="I36" s="120"/>
      <c r="J36" s="120"/>
      <c r="K36" s="120"/>
      <c r="L36" s="120"/>
      <c r="M36" s="93" t="s">
        <v>138</v>
      </c>
    </row>
    <row r="37" spans="1:13" s="3" customFormat="1" ht="12.95" customHeight="1" x14ac:dyDescent="0.2">
      <c r="A37" s="143" t="s">
        <v>136</v>
      </c>
      <c r="B37" s="144"/>
      <c r="C37" s="144"/>
      <c r="D37" s="145"/>
      <c r="E37" s="178">
        <v>12</v>
      </c>
      <c r="F37" s="120"/>
      <c r="G37" s="82" t="s">
        <v>137</v>
      </c>
      <c r="H37" s="134">
        <v>0</v>
      </c>
      <c r="I37" s="179"/>
      <c r="J37" s="179"/>
      <c r="K37" s="179"/>
      <c r="L37" s="179"/>
      <c r="M37" s="93" t="s">
        <v>138</v>
      </c>
    </row>
    <row r="38" spans="1:13" s="3" customFormat="1" ht="12.95" customHeight="1" x14ac:dyDescent="0.2">
      <c r="A38" s="143" t="s">
        <v>139</v>
      </c>
      <c r="B38" s="144"/>
      <c r="C38" s="144"/>
      <c r="D38" s="145"/>
      <c r="E38" s="178">
        <v>12</v>
      </c>
      <c r="F38" s="120"/>
      <c r="G38" s="82" t="s">
        <v>137</v>
      </c>
      <c r="H38" s="134">
        <f>ROUND(H37*E38/100,0)</f>
        <v>0</v>
      </c>
      <c r="I38" s="120"/>
      <c r="J38" s="120"/>
      <c r="K38" s="120"/>
      <c r="L38" s="120"/>
      <c r="M38" s="93" t="s">
        <v>138</v>
      </c>
    </row>
    <row r="39" spans="1:13" s="94" customFormat="1" ht="19.5" customHeight="1" thickBot="1" x14ac:dyDescent="0.3">
      <c r="A39" s="187" t="s">
        <v>140</v>
      </c>
      <c r="B39" s="188"/>
      <c r="C39" s="188"/>
      <c r="D39" s="188"/>
      <c r="E39" s="188"/>
      <c r="F39" s="188"/>
      <c r="G39" s="188"/>
      <c r="H39" s="189">
        <f>CEILING(SUM(H35:H38),1)</f>
        <v>0</v>
      </c>
      <c r="I39" s="190"/>
      <c r="J39" s="190"/>
      <c r="K39" s="190"/>
      <c r="L39" s="190"/>
      <c r="M39" s="95" t="s">
        <v>138</v>
      </c>
    </row>
    <row r="40" spans="1:13" s="3" customFormat="1" ht="12.95" customHeight="1" x14ac:dyDescent="0.2"/>
    <row r="41" spans="1:13" s="3" customFormat="1" ht="12.95" customHeight="1" x14ac:dyDescent="0.2">
      <c r="A41" s="169" t="s">
        <v>141</v>
      </c>
      <c r="B41" s="110"/>
      <c r="C41" s="110"/>
      <c r="D41" s="110"/>
      <c r="E41" s="110"/>
      <c r="F41" s="110"/>
      <c r="G41" s="110"/>
      <c r="H41" s="110"/>
      <c r="I41" s="110"/>
      <c r="J41" s="110"/>
      <c r="K41" s="110"/>
      <c r="L41" s="110"/>
      <c r="M41" s="110"/>
    </row>
    <row r="42" spans="1:13" s="16" customFormat="1" ht="12.95" customHeight="1" x14ac:dyDescent="0.2">
      <c r="B42" s="185" t="s">
        <v>142</v>
      </c>
      <c r="C42" s="186"/>
      <c r="D42" s="186"/>
      <c r="E42" s="186"/>
      <c r="F42" s="186"/>
      <c r="G42" s="186"/>
      <c r="H42" s="186"/>
      <c r="I42" s="186"/>
      <c r="J42" s="186"/>
      <c r="K42" s="186"/>
      <c r="L42" s="186"/>
      <c r="M42" s="186"/>
    </row>
    <row r="43" spans="1:13" s="16" customFormat="1" ht="12.95" customHeight="1" x14ac:dyDescent="0.2">
      <c r="B43" s="185" t="s">
        <v>143</v>
      </c>
      <c r="C43" s="186"/>
      <c r="D43" s="186"/>
      <c r="E43" s="186"/>
      <c r="F43" s="186"/>
      <c r="G43" s="186"/>
      <c r="H43" s="186"/>
      <c r="I43" s="186"/>
      <c r="J43" s="186"/>
      <c r="K43" s="186"/>
      <c r="L43" s="186"/>
      <c r="M43" s="186"/>
    </row>
    <row r="44" spans="1:13" s="16" customFormat="1" ht="12.95" customHeight="1" x14ac:dyDescent="0.2">
      <c r="B44" s="185" t="s">
        <v>144</v>
      </c>
      <c r="C44" s="186"/>
      <c r="D44" s="186"/>
      <c r="E44" s="186"/>
      <c r="F44" s="186"/>
      <c r="G44" s="186"/>
      <c r="H44" s="186"/>
      <c r="I44" s="186"/>
      <c r="J44" s="186"/>
      <c r="K44" s="186"/>
      <c r="L44" s="186"/>
      <c r="M44" s="186"/>
    </row>
    <row r="45" spans="1:13" s="16" customFormat="1" ht="12.95" customHeight="1" x14ac:dyDescent="0.2">
      <c r="B45" s="185" t="s">
        <v>145</v>
      </c>
      <c r="C45" s="186"/>
      <c r="D45" s="186"/>
      <c r="E45" s="186"/>
      <c r="F45" s="186"/>
      <c r="G45" s="186"/>
      <c r="H45" s="186"/>
      <c r="I45" s="186"/>
      <c r="J45" s="186"/>
      <c r="K45" s="186"/>
      <c r="L45" s="186"/>
      <c r="M45" s="186"/>
    </row>
    <row r="46" spans="1:13" s="16" customFormat="1" ht="12.95" customHeight="1" x14ac:dyDescent="0.2">
      <c r="B46" s="185" t="s">
        <v>146</v>
      </c>
      <c r="C46" s="186"/>
      <c r="D46" s="186"/>
      <c r="E46" s="186"/>
      <c r="F46" s="186"/>
      <c r="G46" s="186"/>
      <c r="H46" s="186"/>
      <c r="I46" s="186"/>
      <c r="J46" s="186"/>
      <c r="K46" s="186"/>
      <c r="L46" s="186"/>
      <c r="M46" s="186"/>
    </row>
    <row r="47" spans="1:13" s="16" customFormat="1" ht="12.95" customHeight="1" x14ac:dyDescent="0.2">
      <c r="B47" s="185" t="s">
        <v>147</v>
      </c>
      <c r="C47" s="186"/>
      <c r="D47" s="186"/>
      <c r="E47" s="186"/>
      <c r="F47" s="186"/>
      <c r="G47" s="186"/>
      <c r="H47" s="186"/>
      <c r="I47" s="186"/>
      <c r="J47" s="186"/>
      <c r="K47" s="186"/>
      <c r="L47" s="186"/>
      <c r="M47" s="186"/>
    </row>
    <row r="48" spans="1:13" s="16" customFormat="1" ht="12.95" customHeight="1" x14ac:dyDescent="0.2">
      <c r="B48" s="185" t="s">
        <v>148</v>
      </c>
      <c r="C48" s="186"/>
      <c r="D48" s="186"/>
      <c r="E48" s="186"/>
      <c r="F48" s="186"/>
      <c r="G48" s="186"/>
      <c r="H48" s="186"/>
      <c r="I48" s="186"/>
      <c r="J48" s="186"/>
      <c r="K48" s="186"/>
      <c r="L48" s="186"/>
      <c r="M48" s="186"/>
    </row>
    <row r="49" spans="2:13" s="16" customFormat="1" ht="12.95" customHeight="1" x14ac:dyDescent="0.2">
      <c r="B49" s="185" t="s">
        <v>149</v>
      </c>
      <c r="C49" s="186"/>
      <c r="D49" s="186"/>
      <c r="E49" s="186"/>
      <c r="F49" s="186"/>
      <c r="G49" s="186"/>
      <c r="H49" s="186"/>
      <c r="I49" s="186"/>
      <c r="J49" s="186"/>
      <c r="K49" s="186"/>
      <c r="L49" s="186"/>
      <c r="M49" s="186"/>
    </row>
  </sheetData>
  <mergeCells count="118">
    <mergeCell ref="B45:M45"/>
    <mergeCell ref="B46:M46"/>
    <mergeCell ref="B47:M47"/>
    <mergeCell ref="B48:M48"/>
    <mergeCell ref="B49:M49"/>
    <mergeCell ref="A39:G39"/>
    <mergeCell ref="H39:L39"/>
    <mergeCell ref="A41:M41"/>
    <mergeCell ref="B42:M42"/>
    <mergeCell ref="B43:M43"/>
    <mergeCell ref="B44:M44"/>
    <mergeCell ref="A37:D37"/>
    <mergeCell ref="E37:F37"/>
    <mergeCell ref="H37:L37"/>
    <mergeCell ref="A38:D38"/>
    <mergeCell ref="E38:F38"/>
    <mergeCell ref="H38:L38"/>
    <mergeCell ref="A35:D35"/>
    <mergeCell ref="E35:F35"/>
    <mergeCell ref="H35:L35"/>
    <mergeCell ref="A36:D36"/>
    <mergeCell ref="E36:F36"/>
    <mergeCell ref="H36:L36"/>
    <mergeCell ref="A31:B31"/>
    <mergeCell ref="C31:D31"/>
    <mergeCell ref="F31:G31"/>
    <mergeCell ref="I31:M31"/>
    <mergeCell ref="A32:D32"/>
    <mergeCell ref="A33:D34"/>
    <mergeCell ref="E32:G32"/>
    <mergeCell ref="E33:G34"/>
    <mergeCell ref="H32:M32"/>
    <mergeCell ref="H33:M34"/>
    <mergeCell ref="A29:D29"/>
    <mergeCell ref="E29:G29"/>
    <mergeCell ref="H29:M29"/>
    <mergeCell ref="A30:D30"/>
    <mergeCell ref="F30:G30"/>
    <mergeCell ref="I30:M30"/>
    <mergeCell ref="G28:J28"/>
    <mergeCell ref="A25:D25"/>
    <mergeCell ref="E25:F25"/>
    <mergeCell ref="A26:D26"/>
    <mergeCell ref="E26:F26"/>
    <mergeCell ref="A27:D27"/>
    <mergeCell ref="E27:F27"/>
    <mergeCell ref="A28:D28"/>
    <mergeCell ref="E28:F28"/>
    <mergeCell ref="G22:J22"/>
    <mergeCell ref="G23:J23"/>
    <mergeCell ref="G24:M24"/>
    <mergeCell ref="G25:J25"/>
    <mergeCell ref="G26:J26"/>
    <mergeCell ref="G27:M27"/>
    <mergeCell ref="G16:J16"/>
    <mergeCell ref="G17:J17"/>
    <mergeCell ref="G18:J18"/>
    <mergeCell ref="G19:J19"/>
    <mergeCell ref="G20:J20"/>
    <mergeCell ref="G21:J21"/>
    <mergeCell ref="A22:D22"/>
    <mergeCell ref="E22:F22"/>
    <mergeCell ref="A23:D23"/>
    <mergeCell ref="E23:F23"/>
    <mergeCell ref="A24:D24"/>
    <mergeCell ref="E24:F24"/>
    <mergeCell ref="B19:D19"/>
    <mergeCell ref="E19:F19"/>
    <mergeCell ref="A20:D20"/>
    <mergeCell ref="E20:F20"/>
    <mergeCell ref="A21:D21"/>
    <mergeCell ref="E21:F21"/>
    <mergeCell ref="B16:D16"/>
    <mergeCell ref="E16:F16"/>
    <mergeCell ref="B17:D17"/>
    <mergeCell ref="E17:F17"/>
    <mergeCell ref="B18:D18"/>
    <mergeCell ref="E18:F18"/>
    <mergeCell ref="A12:M12"/>
    <mergeCell ref="A13:F13"/>
    <mergeCell ref="G13:M13"/>
    <mergeCell ref="A14:A15"/>
    <mergeCell ref="B14:D14"/>
    <mergeCell ref="E14:F14"/>
    <mergeCell ref="B15:D15"/>
    <mergeCell ref="E15:F15"/>
    <mergeCell ref="G14:J14"/>
    <mergeCell ref="G15:J15"/>
    <mergeCell ref="A11:G11"/>
    <mergeCell ref="H7:L7"/>
    <mergeCell ref="H8:L8"/>
    <mergeCell ref="H9:J9"/>
    <mergeCell ref="H10:I10"/>
    <mergeCell ref="K9:M9"/>
    <mergeCell ref="J10:M10"/>
    <mergeCell ref="H11:M11"/>
    <mergeCell ref="A7:C7"/>
    <mergeCell ref="A8:C8"/>
    <mergeCell ref="A9:C9"/>
    <mergeCell ref="A10:C10"/>
    <mergeCell ref="D7:G7"/>
    <mergeCell ref="D8:G8"/>
    <mergeCell ref="D9:G9"/>
    <mergeCell ref="D10:G10"/>
    <mergeCell ref="A5:D5"/>
    <mergeCell ref="E5:J5"/>
    <mergeCell ref="K5:L5"/>
    <mergeCell ref="A6:D6"/>
    <mergeCell ref="E6:J6"/>
    <mergeCell ref="K6:L6"/>
    <mergeCell ref="A1:M1"/>
    <mergeCell ref="A2:M2"/>
    <mergeCell ref="A3:D3"/>
    <mergeCell ref="E3:J3"/>
    <mergeCell ref="K3:L3"/>
    <mergeCell ref="A4:D4"/>
    <mergeCell ref="E4:J4"/>
    <mergeCell ref="K4:L4"/>
  </mergeCells>
  <printOptions horizontalCentered="1"/>
  <pageMargins left="0.39375000000000004" right="0.39375000000000004" top="0.59027777777777779" bottom="0.59027777777777779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2"/>
  <sheetViews>
    <sheetView workbookViewId="0">
      <selection activeCell="C6" sqref="C6:E6"/>
    </sheetView>
  </sheetViews>
  <sheetFormatPr defaultRowHeight="12.75" x14ac:dyDescent="0.2"/>
  <cols>
    <col min="1" max="1" width="3.85546875" customWidth="1"/>
    <col min="2" max="2" width="45.140625" customWidth="1"/>
    <col min="3" max="5" width="10.5703125" customWidth="1"/>
  </cols>
  <sheetData>
    <row r="1" spans="1:5" s="2" customFormat="1" x14ac:dyDescent="0.2">
      <c r="A1" s="196" t="s">
        <v>0</v>
      </c>
      <c r="B1" s="110"/>
      <c r="C1" s="110"/>
      <c r="D1" s="196" t="s">
        <v>1</v>
      </c>
      <c r="E1" s="110"/>
    </row>
    <row r="2" spans="1:5" s="2" customFormat="1" x14ac:dyDescent="0.2">
      <c r="A2" s="196" t="s">
        <v>2</v>
      </c>
      <c r="B2" s="110"/>
      <c r="C2" s="110"/>
      <c r="D2" s="196" t="s">
        <v>3</v>
      </c>
      <c r="E2" s="110"/>
    </row>
    <row r="3" spans="1:5" s="1" customFormat="1" ht="9.75" x14ac:dyDescent="0.2"/>
    <row r="4" spans="1:5" s="4" customFormat="1" x14ac:dyDescent="0.2">
      <c r="A4" s="197" t="s">
        <v>66</v>
      </c>
      <c r="B4" s="110"/>
      <c r="C4" s="110"/>
      <c r="D4" s="110"/>
      <c r="E4" s="110"/>
    </row>
    <row r="5" spans="1:5" s="1" customFormat="1" ht="10.5" thickBot="1" x14ac:dyDescent="0.25"/>
    <row r="6" spans="1:5" s="1" customFormat="1" ht="9.75" customHeight="1" x14ac:dyDescent="0.2">
      <c r="A6" s="191" t="s">
        <v>67</v>
      </c>
      <c r="B6" s="193" t="s">
        <v>68</v>
      </c>
      <c r="C6" s="195" t="s">
        <v>69</v>
      </c>
      <c r="D6" s="139"/>
      <c r="E6" s="140"/>
    </row>
    <row r="7" spans="1:5" s="1" customFormat="1" ht="9.75" customHeight="1" thickBot="1" x14ac:dyDescent="0.25">
      <c r="A7" s="192"/>
      <c r="B7" s="194"/>
      <c r="C7" s="59" t="s">
        <v>18</v>
      </c>
      <c r="D7" s="60" t="s">
        <v>23</v>
      </c>
      <c r="E7" s="61" t="s">
        <v>70</v>
      </c>
    </row>
    <row r="8" spans="1:5" s="16" customFormat="1" ht="11.25" x14ac:dyDescent="0.2">
      <c r="A8" s="62"/>
      <c r="B8" s="65" t="s">
        <v>31</v>
      </c>
      <c r="C8" s="63"/>
      <c r="D8" s="63"/>
      <c r="E8" s="64"/>
    </row>
    <row r="9" spans="1:5" s="16" customFormat="1" ht="11.25" x14ac:dyDescent="0.2">
      <c r="A9" s="66" t="s">
        <v>63</v>
      </c>
      <c r="B9" s="29" t="s">
        <v>71</v>
      </c>
      <c r="C9" s="67">
        <f>ROZPOČET!G29</f>
        <v>0</v>
      </c>
      <c r="D9" s="67">
        <f>ROZPOČET!I29</f>
        <v>0</v>
      </c>
      <c r="E9" s="68">
        <f>C9+D9</f>
        <v>0</v>
      </c>
    </row>
    <row r="10" spans="1:5" s="16" customFormat="1" ht="12" thickBot="1" x14ac:dyDescent="0.25">
      <c r="A10" s="69"/>
      <c r="B10" s="70" t="s">
        <v>72</v>
      </c>
      <c r="C10" s="71">
        <f>SUM(C9:C9)</f>
        <v>0</v>
      </c>
      <c r="D10" s="71">
        <f>SUM(D9:D9)</f>
        <v>0</v>
      </c>
      <c r="E10" s="72">
        <f>SUM(E9:E9)</f>
        <v>0</v>
      </c>
    </row>
    <row r="11" spans="1:5" s="1" customFormat="1" ht="10.5" thickBot="1" x14ac:dyDescent="0.25"/>
    <row r="12" spans="1:5" s="16" customFormat="1" ht="12" thickBot="1" x14ac:dyDescent="0.25">
      <c r="A12" s="73"/>
      <c r="B12" s="74" t="s">
        <v>73</v>
      </c>
      <c r="C12" s="75">
        <f>C10</f>
        <v>0</v>
      </c>
      <c r="D12" s="75">
        <f>D10</f>
        <v>0</v>
      </c>
      <c r="E12" s="76">
        <f>E10</f>
        <v>0</v>
      </c>
    </row>
  </sheetData>
  <mergeCells count="8">
    <mergeCell ref="A6:A7"/>
    <mergeCell ref="B6:B7"/>
    <mergeCell ref="C6:E6"/>
    <mergeCell ref="A1:C1"/>
    <mergeCell ref="D1:E1"/>
    <mergeCell ref="A2:C2"/>
    <mergeCell ref="D2:E2"/>
    <mergeCell ref="A4:E4"/>
  </mergeCells>
  <printOptions horizontalCentered="1"/>
  <pageMargins left="0.39375000000000004" right="0.39375000000000004" top="0.59027777777777779" bottom="0.59027777777777779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35"/>
  <sheetViews>
    <sheetView zoomScaleNormal="100" workbookViewId="0">
      <selection activeCell="C20" sqref="C20"/>
    </sheetView>
  </sheetViews>
  <sheetFormatPr defaultRowHeight="12.75" x14ac:dyDescent="0.2"/>
  <cols>
    <col min="1" max="1" width="3.7109375" customWidth="1"/>
    <col min="2" max="2" width="11" customWidth="1"/>
    <col min="3" max="3" width="43.42578125" customWidth="1"/>
    <col min="4" max="4" width="4.42578125" customWidth="1"/>
    <col min="5" max="5" width="8.7109375" customWidth="1"/>
    <col min="6" max="9" width="10.5703125" customWidth="1"/>
    <col min="10" max="11" width="9" customWidth="1"/>
    <col min="12" max="12" width="13.140625" customWidth="1"/>
  </cols>
  <sheetData>
    <row r="1" spans="1:12" s="2" customFormat="1" x14ac:dyDescent="0.2">
      <c r="A1" s="196" t="s">
        <v>0</v>
      </c>
      <c r="B1" s="110"/>
      <c r="C1" s="110"/>
      <c r="D1" s="110"/>
      <c r="E1" s="110"/>
      <c r="F1" s="110"/>
      <c r="G1" s="110"/>
      <c r="H1" s="110"/>
      <c r="I1" s="110"/>
      <c r="J1" s="110"/>
      <c r="K1" s="196" t="s">
        <v>1</v>
      </c>
      <c r="L1" s="110"/>
    </row>
    <row r="2" spans="1:12" s="2" customFormat="1" x14ac:dyDescent="0.2">
      <c r="A2" s="196" t="s">
        <v>2</v>
      </c>
      <c r="B2" s="110"/>
      <c r="C2" s="110"/>
      <c r="D2" s="110"/>
      <c r="E2" s="110"/>
      <c r="F2" s="110"/>
      <c r="G2" s="110"/>
      <c r="H2" s="110"/>
      <c r="I2" s="110"/>
      <c r="J2" s="110"/>
      <c r="K2" s="196" t="s">
        <v>3</v>
      </c>
      <c r="L2" s="110"/>
    </row>
    <row r="3" spans="1:12" s="1" customFormat="1" ht="9.75" x14ac:dyDescent="0.2"/>
    <row r="4" spans="1:12" s="3" customFormat="1" x14ac:dyDescent="0.2">
      <c r="A4" s="197" t="s">
        <v>4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</row>
    <row r="5" spans="1:12" s="1" customFormat="1" ht="10.5" thickBot="1" x14ac:dyDescent="0.25"/>
    <row r="6" spans="1:12" s="1" customFormat="1" ht="9.75" customHeight="1" x14ac:dyDescent="0.2">
      <c r="A6" s="5" t="s">
        <v>5</v>
      </c>
      <c r="B6" s="198" t="s">
        <v>9</v>
      </c>
      <c r="C6" s="198" t="s">
        <v>11</v>
      </c>
      <c r="D6" s="198" t="s">
        <v>13</v>
      </c>
      <c r="E6" s="198" t="s">
        <v>15</v>
      </c>
      <c r="F6" s="203" t="s">
        <v>17</v>
      </c>
      <c r="G6" s="139"/>
      <c r="H6" s="139"/>
      <c r="I6" s="139"/>
      <c r="J6" s="198" t="s">
        <v>26</v>
      </c>
      <c r="K6" s="113"/>
      <c r="L6" s="200" t="s">
        <v>29</v>
      </c>
    </row>
    <row r="7" spans="1:12" s="1" customFormat="1" ht="9.75" customHeight="1" x14ac:dyDescent="0.2">
      <c r="A7" s="6" t="s">
        <v>6</v>
      </c>
      <c r="B7" s="199"/>
      <c r="C7" s="199"/>
      <c r="D7" s="199"/>
      <c r="E7" s="199"/>
      <c r="F7" s="204" t="s">
        <v>18</v>
      </c>
      <c r="G7" s="101"/>
      <c r="H7" s="205" t="s">
        <v>23</v>
      </c>
      <c r="I7" s="101"/>
      <c r="J7" s="199"/>
      <c r="K7" s="110"/>
      <c r="L7" s="201"/>
    </row>
    <row r="8" spans="1:12" s="1" customFormat="1" ht="9.75" customHeight="1" x14ac:dyDescent="0.2">
      <c r="A8" s="6" t="s">
        <v>7</v>
      </c>
      <c r="B8" s="199"/>
      <c r="C8" s="199"/>
      <c r="D8" s="199"/>
      <c r="E8" s="199"/>
      <c r="F8" s="9" t="s">
        <v>19</v>
      </c>
      <c r="G8" s="11" t="s">
        <v>21</v>
      </c>
      <c r="H8" s="13" t="s">
        <v>19</v>
      </c>
      <c r="I8" s="11" t="s">
        <v>21</v>
      </c>
      <c r="J8" s="13" t="s">
        <v>19</v>
      </c>
      <c r="K8" s="11" t="s">
        <v>21</v>
      </c>
      <c r="L8" s="201"/>
    </row>
    <row r="9" spans="1:12" s="1" customFormat="1" ht="9.75" customHeight="1" thickBot="1" x14ac:dyDescent="0.25">
      <c r="A9" s="7" t="s">
        <v>8</v>
      </c>
      <c r="B9" s="8" t="s">
        <v>10</v>
      </c>
      <c r="C9" s="8" t="s">
        <v>12</v>
      </c>
      <c r="D9" s="8" t="s">
        <v>14</v>
      </c>
      <c r="E9" s="8" t="s">
        <v>16</v>
      </c>
      <c r="F9" s="10" t="s">
        <v>20</v>
      </c>
      <c r="G9" s="12" t="s">
        <v>22</v>
      </c>
      <c r="H9" s="14" t="s">
        <v>24</v>
      </c>
      <c r="I9" s="12" t="s">
        <v>25</v>
      </c>
      <c r="J9" s="14" t="s">
        <v>27</v>
      </c>
      <c r="K9" s="12" t="s">
        <v>28</v>
      </c>
      <c r="L9" s="15" t="s">
        <v>30</v>
      </c>
    </row>
    <row r="10" spans="1:12" s="17" customFormat="1" ht="11.25" x14ac:dyDescent="0.2">
      <c r="A10" s="19"/>
      <c r="B10" s="18"/>
      <c r="C10" s="20" t="s">
        <v>31</v>
      </c>
      <c r="D10" s="18"/>
      <c r="E10" s="18"/>
      <c r="F10" s="21"/>
      <c r="G10" s="22"/>
      <c r="H10" s="23"/>
      <c r="J10" s="23"/>
      <c r="L10" s="24"/>
    </row>
    <row r="11" spans="1:12" s="17" customFormat="1" ht="11.25" x14ac:dyDescent="0.2">
      <c r="A11" s="27"/>
      <c r="B11" s="28" t="s">
        <v>32</v>
      </c>
      <c r="C11" s="29" t="s">
        <v>33</v>
      </c>
      <c r="D11" s="26"/>
      <c r="E11" s="26"/>
      <c r="F11" s="30"/>
      <c r="G11" s="31"/>
      <c r="H11" s="32"/>
      <c r="I11" s="25"/>
      <c r="J11" s="32"/>
      <c r="K11" s="25"/>
      <c r="L11" s="33"/>
    </row>
    <row r="12" spans="1:12" s="1" customFormat="1" ht="9.75" x14ac:dyDescent="0.2">
      <c r="A12" s="6">
        <v>1</v>
      </c>
      <c r="B12" s="34" t="s">
        <v>34</v>
      </c>
      <c r="C12" s="35" t="s">
        <v>150</v>
      </c>
      <c r="D12" s="36" t="s">
        <v>35</v>
      </c>
      <c r="E12" s="37">
        <v>5</v>
      </c>
      <c r="F12" s="38"/>
      <c r="G12" s="39">
        <f t="shared" ref="G12:G28" si="0">E12*F12</f>
        <v>0</v>
      </c>
      <c r="H12" s="96"/>
      <c r="I12" s="39">
        <f t="shared" ref="I12:I28" si="1">E12*H12</f>
        <v>0</v>
      </c>
      <c r="J12" s="41">
        <v>0</v>
      </c>
      <c r="K12" s="42">
        <f t="shared" ref="K12:K28" si="2">E12*J12</f>
        <v>0</v>
      </c>
      <c r="L12" s="43"/>
    </row>
    <row r="13" spans="1:12" s="1" customFormat="1" ht="9.75" x14ac:dyDescent="0.2">
      <c r="A13" s="6">
        <f t="shared" ref="A13:A28" si="3">A12+1</f>
        <v>2</v>
      </c>
      <c r="B13" s="34" t="s">
        <v>36</v>
      </c>
      <c r="C13" s="35" t="s">
        <v>37</v>
      </c>
      <c r="D13" s="36" t="s">
        <v>38</v>
      </c>
      <c r="E13" s="37">
        <v>3</v>
      </c>
      <c r="F13" s="38"/>
      <c r="G13" s="39">
        <f t="shared" si="0"/>
        <v>0</v>
      </c>
      <c r="H13" s="96"/>
      <c r="I13" s="39">
        <f t="shared" si="1"/>
        <v>0</v>
      </c>
      <c r="J13" s="41">
        <v>0</v>
      </c>
      <c r="K13" s="42">
        <f t="shared" si="2"/>
        <v>0</v>
      </c>
      <c r="L13" s="43" t="s">
        <v>39</v>
      </c>
    </row>
    <row r="14" spans="1:12" s="1" customFormat="1" ht="9.75" x14ac:dyDescent="0.2">
      <c r="A14" s="6">
        <f t="shared" si="3"/>
        <v>3</v>
      </c>
      <c r="B14" s="34" t="s">
        <v>40</v>
      </c>
      <c r="C14" s="35" t="s">
        <v>41</v>
      </c>
      <c r="D14" s="36" t="s">
        <v>38</v>
      </c>
      <c r="E14" s="37">
        <v>3</v>
      </c>
      <c r="F14" s="38"/>
      <c r="G14" s="39">
        <f t="shared" si="0"/>
        <v>0</v>
      </c>
      <c r="H14" s="96"/>
      <c r="I14" s="39">
        <f t="shared" si="1"/>
        <v>0</v>
      </c>
      <c r="J14" s="41">
        <v>0</v>
      </c>
      <c r="K14" s="42">
        <f t="shared" si="2"/>
        <v>0</v>
      </c>
      <c r="L14" s="43" t="s">
        <v>39</v>
      </c>
    </row>
    <row r="15" spans="1:12" s="1" customFormat="1" ht="9.75" x14ac:dyDescent="0.2">
      <c r="A15" s="6">
        <f t="shared" si="3"/>
        <v>4</v>
      </c>
      <c r="B15" s="34" t="s">
        <v>42</v>
      </c>
      <c r="C15" s="35" t="s">
        <v>43</v>
      </c>
      <c r="D15" s="36" t="s">
        <v>38</v>
      </c>
      <c r="E15" s="37">
        <v>9</v>
      </c>
      <c r="F15" s="38"/>
      <c r="G15" s="39">
        <f t="shared" si="0"/>
        <v>0</v>
      </c>
      <c r="H15" s="96"/>
      <c r="I15" s="39">
        <f t="shared" si="1"/>
        <v>0</v>
      </c>
      <c r="J15" s="41">
        <v>0</v>
      </c>
      <c r="K15" s="42">
        <f t="shared" si="2"/>
        <v>0</v>
      </c>
      <c r="L15" s="43" t="s">
        <v>39</v>
      </c>
    </row>
    <row r="16" spans="1:12" s="1" customFormat="1" ht="9.75" x14ac:dyDescent="0.2">
      <c r="A16" s="6">
        <f t="shared" si="3"/>
        <v>5</v>
      </c>
      <c r="B16" s="34" t="s">
        <v>44</v>
      </c>
      <c r="C16" s="35" t="s">
        <v>45</v>
      </c>
      <c r="D16" s="36" t="s">
        <v>46</v>
      </c>
      <c r="E16" s="37">
        <v>20</v>
      </c>
      <c r="F16" s="38"/>
      <c r="G16" s="39">
        <f t="shared" si="0"/>
        <v>0</v>
      </c>
      <c r="H16" s="96"/>
      <c r="I16" s="39">
        <f t="shared" si="1"/>
        <v>0</v>
      </c>
      <c r="J16" s="41">
        <v>0</v>
      </c>
      <c r="K16" s="42">
        <f t="shared" si="2"/>
        <v>0</v>
      </c>
      <c r="L16" s="43" t="s">
        <v>39</v>
      </c>
    </row>
    <row r="17" spans="1:12" s="1" customFormat="1" ht="9.75" x14ac:dyDescent="0.2">
      <c r="A17" s="6">
        <f t="shared" si="3"/>
        <v>6</v>
      </c>
      <c r="B17" s="34" t="s">
        <v>47</v>
      </c>
      <c r="C17" s="35" t="s">
        <v>48</v>
      </c>
      <c r="D17" s="36" t="s">
        <v>38</v>
      </c>
      <c r="E17" s="37">
        <v>2</v>
      </c>
      <c r="F17" s="97"/>
      <c r="G17" s="39">
        <f t="shared" si="0"/>
        <v>0</v>
      </c>
      <c r="H17" s="40"/>
      <c r="I17" s="39">
        <f t="shared" si="1"/>
        <v>0</v>
      </c>
      <c r="J17" s="41">
        <v>0</v>
      </c>
      <c r="K17" s="42">
        <f t="shared" si="2"/>
        <v>0</v>
      </c>
      <c r="L17" s="43"/>
    </row>
    <row r="18" spans="1:12" s="1" customFormat="1" ht="9.75" x14ac:dyDescent="0.2">
      <c r="A18" s="6">
        <f t="shared" si="3"/>
        <v>7</v>
      </c>
      <c r="B18" s="34" t="s">
        <v>47</v>
      </c>
      <c r="C18" s="35" t="s">
        <v>49</v>
      </c>
      <c r="D18" s="36" t="s">
        <v>38</v>
      </c>
      <c r="E18" s="37">
        <v>1</v>
      </c>
      <c r="F18" s="97"/>
      <c r="G18" s="39">
        <f t="shared" si="0"/>
        <v>0</v>
      </c>
      <c r="H18" s="40"/>
      <c r="I18" s="39">
        <f t="shared" si="1"/>
        <v>0</v>
      </c>
      <c r="J18" s="41">
        <v>0</v>
      </c>
      <c r="K18" s="42">
        <f t="shared" si="2"/>
        <v>0</v>
      </c>
      <c r="L18" s="43"/>
    </row>
    <row r="19" spans="1:12" s="1" customFormat="1" ht="9.75" x14ac:dyDescent="0.2">
      <c r="A19" s="6">
        <f t="shared" si="3"/>
        <v>8</v>
      </c>
      <c r="B19" s="34" t="s">
        <v>47</v>
      </c>
      <c r="C19" s="35" t="s">
        <v>154</v>
      </c>
      <c r="D19" s="36" t="s">
        <v>38</v>
      </c>
      <c r="E19" s="37">
        <v>3</v>
      </c>
      <c r="F19" s="97"/>
      <c r="G19" s="39">
        <f t="shared" si="0"/>
        <v>0</v>
      </c>
      <c r="H19" s="40"/>
      <c r="I19" s="39">
        <f t="shared" si="1"/>
        <v>0</v>
      </c>
      <c r="J19" s="41">
        <v>0</v>
      </c>
      <c r="K19" s="42">
        <f t="shared" si="2"/>
        <v>0</v>
      </c>
      <c r="L19" s="43"/>
    </row>
    <row r="20" spans="1:12" s="1" customFormat="1" ht="9.75" x14ac:dyDescent="0.2">
      <c r="A20" s="6">
        <f t="shared" si="3"/>
        <v>9</v>
      </c>
      <c r="B20" s="34" t="s">
        <v>50</v>
      </c>
      <c r="C20" s="35" t="s">
        <v>51</v>
      </c>
      <c r="D20" s="36" t="s">
        <v>52</v>
      </c>
      <c r="E20" s="37">
        <v>19</v>
      </c>
      <c r="F20" s="97"/>
      <c r="G20" s="39">
        <f t="shared" si="0"/>
        <v>0</v>
      </c>
      <c r="H20" s="40"/>
      <c r="I20" s="39">
        <f t="shared" si="1"/>
        <v>0</v>
      </c>
      <c r="J20" s="41">
        <v>1E-3</v>
      </c>
      <c r="K20" s="42">
        <f t="shared" si="2"/>
        <v>1.9E-2</v>
      </c>
      <c r="L20" s="43" t="s">
        <v>39</v>
      </c>
    </row>
    <row r="21" spans="1:12" s="1" customFormat="1" ht="9.75" x14ac:dyDescent="0.2">
      <c r="A21" s="6">
        <f t="shared" si="3"/>
        <v>10</v>
      </c>
      <c r="B21" s="34" t="s">
        <v>47</v>
      </c>
      <c r="C21" s="35" t="s">
        <v>53</v>
      </c>
      <c r="D21" s="36" t="s">
        <v>38</v>
      </c>
      <c r="E21" s="37">
        <v>6</v>
      </c>
      <c r="F21" s="97"/>
      <c r="G21" s="39">
        <f t="shared" si="0"/>
        <v>0</v>
      </c>
      <c r="H21" s="40"/>
      <c r="I21" s="39">
        <f t="shared" si="1"/>
        <v>0</v>
      </c>
      <c r="J21" s="41">
        <v>0</v>
      </c>
      <c r="K21" s="42">
        <f t="shared" si="2"/>
        <v>0</v>
      </c>
      <c r="L21" s="43"/>
    </row>
    <row r="22" spans="1:12" s="1" customFormat="1" ht="9.75" x14ac:dyDescent="0.2">
      <c r="A22" s="6">
        <f t="shared" si="3"/>
        <v>11</v>
      </c>
      <c r="B22" s="34" t="s">
        <v>47</v>
      </c>
      <c r="C22" s="35" t="s">
        <v>54</v>
      </c>
      <c r="D22" s="36" t="s">
        <v>38</v>
      </c>
      <c r="E22" s="37">
        <v>3</v>
      </c>
      <c r="F22" s="97"/>
      <c r="G22" s="39">
        <f t="shared" si="0"/>
        <v>0</v>
      </c>
      <c r="H22" s="40"/>
      <c r="I22" s="39">
        <f t="shared" si="1"/>
        <v>0</v>
      </c>
      <c r="J22" s="41">
        <v>0</v>
      </c>
      <c r="K22" s="42">
        <f t="shared" si="2"/>
        <v>0</v>
      </c>
      <c r="L22" s="43"/>
    </row>
    <row r="23" spans="1:12" s="1" customFormat="1" ht="9.75" x14ac:dyDescent="0.2">
      <c r="A23" s="6">
        <f t="shared" si="3"/>
        <v>12</v>
      </c>
      <c r="B23" s="34" t="s">
        <v>55</v>
      </c>
      <c r="C23" s="35" t="s">
        <v>56</v>
      </c>
      <c r="D23" s="36" t="s">
        <v>38</v>
      </c>
      <c r="E23" s="37">
        <v>3</v>
      </c>
      <c r="F23" s="97"/>
      <c r="G23" s="39">
        <f t="shared" si="0"/>
        <v>0</v>
      </c>
      <c r="H23" s="40"/>
      <c r="I23" s="39">
        <f t="shared" si="1"/>
        <v>0</v>
      </c>
      <c r="J23" s="41">
        <v>5.9999999999999995E-4</v>
      </c>
      <c r="K23" s="42">
        <f t="shared" si="2"/>
        <v>1.8E-3</v>
      </c>
      <c r="L23" s="43" t="s">
        <v>39</v>
      </c>
    </row>
    <row r="24" spans="1:12" s="1" customFormat="1" ht="9.75" x14ac:dyDescent="0.2">
      <c r="A24" s="6">
        <f t="shared" si="3"/>
        <v>13</v>
      </c>
      <c r="B24" s="34" t="s">
        <v>47</v>
      </c>
      <c r="C24" s="35" t="s">
        <v>57</v>
      </c>
      <c r="D24" s="36" t="s">
        <v>58</v>
      </c>
      <c r="E24" s="37">
        <v>1</v>
      </c>
      <c r="F24" s="97"/>
      <c r="G24" s="39">
        <f t="shared" si="0"/>
        <v>0</v>
      </c>
      <c r="H24" s="40"/>
      <c r="I24" s="39">
        <f t="shared" si="1"/>
        <v>0</v>
      </c>
      <c r="J24" s="41">
        <v>0</v>
      </c>
      <c r="K24" s="42">
        <f t="shared" si="2"/>
        <v>0</v>
      </c>
      <c r="L24" s="43"/>
    </row>
    <row r="25" spans="1:12" s="1" customFormat="1" ht="9.75" x14ac:dyDescent="0.2">
      <c r="A25" s="6">
        <f t="shared" si="3"/>
        <v>14</v>
      </c>
      <c r="B25" s="34" t="s">
        <v>34</v>
      </c>
      <c r="C25" s="35" t="s">
        <v>59</v>
      </c>
      <c r="D25" s="36" t="s">
        <v>35</v>
      </c>
      <c r="E25" s="37">
        <v>10</v>
      </c>
      <c r="F25" s="38"/>
      <c r="G25" s="39">
        <f t="shared" si="0"/>
        <v>0</v>
      </c>
      <c r="H25" s="96"/>
      <c r="I25" s="39">
        <f t="shared" si="1"/>
        <v>0</v>
      </c>
      <c r="J25" s="41">
        <v>0</v>
      </c>
      <c r="K25" s="42">
        <f t="shared" si="2"/>
        <v>0</v>
      </c>
      <c r="L25" s="43"/>
    </row>
    <row r="26" spans="1:12" s="1" customFormat="1" ht="9.75" x14ac:dyDescent="0.2">
      <c r="A26" s="6">
        <f t="shared" si="3"/>
        <v>15</v>
      </c>
      <c r="B26" s="34" t="s">
        <v>34</v>
      </c>
      <c r="C26" s="35" t="s">
        <v>60</v>
      </c>
      <c r="D26" s="36" t="s">
        <v>35</v>
      </c>
      <c r="E26" s="37">
        <v>5</v>
      </c>
      <c r="F26" s="38"/>
      <c r="G26" s="39">
        <f t="shared" si="0"/>
        <v>0</v>
      </c>
      <c r="H26" s="96"/>
      <c r="I26" s="39">
        <f t="shared" si="1"/>
        <v>0</v>
      </c>
      <c r="J26" s="41">
        <v>0</v>
      </c>
      <c r="K26" s="42">
        <f t="shared" si="2"/>
        <v>0</v>
      </c>
      <c r="L26" s="43"/>
    </row>
    <row r="27" spans="1:12" s="1" customFormat="1" ht="9.75" x14ac:dyDescent="0.2">
      <c r="A27" s="6">
        <f t="shared" si="3"/>
        <v>16</v>
      </c>
      <c r="B27" s="34" t="s">
        <v>34</v>
      </c>
      <c r="C27" s="35" t="s">
        <v>61</v>
      </c>
      <c r="D27" s="36" t="s">
        <v>35</v>
      </c>
      <c r="E27" s="37">
        <v>10</v>
      </c>
      <c r="F27" s="38"/>
      <c r="G27" s="39">
        <f t="shared" si="0"/>
        <v>0</v>
      </c>
      <c r="H27" s="96"/>
      <c r="I27" s="39">
        <f t="shared" si="1"/>
        <v>0</v>
      </c>
      <c r="J27" s="41">
        <v>0</v>
      </c>
      <c r="K27" s="42">
        <f t="shared" si="2"/>
        <v>0</v>
      </c>
      <c r="L27" s="43"/>
    </row>
    <row r="28" spans="1:12" s="1" customFormat="1" ht="9.75" x14ac:dyDescent="0.2">
      <c r="A28" s="6">
        <f t="shared" si="3"/>
        <v>17</v>
      </c>
      <c r="B28" s="34" t="s">
        <v>34</v>
      </c>
      <c r="C28" s="35" t="s">
        <v>62</v>
      </c>
      <c r="D28" s="36" t="s">
        <v>35</v>
      </c>
      <c r="E28" s="37">
        <v>3</v>
      </c>
      <c r="F28" s="38"/>
      <c r="G28" s="39">
        <f t="shared" si="0"/>
        <v>0</v>
      </c>
      <c r="H28" s="96"/>
      <c r="I28" s="39">
        <f t="shared" si="1"/>
        <v>0</v>
      </c>
      <c r="J28" s="41">
        <v>0</v>
      </c>
      <c r="K28" s="42">
        <f t="shared" si="2"/>
        <v>0</v>
      </c>
      <c r="L28" s="43"/>
    </row>
    <row r="29" spans="1:12" s="17" customFormat="1" ht="12" thickBot="1" x14ac:dyDescent="0.25">
      <c r="A29" s="44"/>
      <c r="B29" s="46" t="s">
        <v>63</v>
      </c>
      <c r="C29" s="47" t="s">
        <v>64</v>
      </c>
      <c r="D29" s="45"/>
      <c r="E29" s="45"/>
      <c r="F29" s="48"/>
      <c r="G29" s="50">
        <f>SUM(G12:G28)</f>
        <v>0</v>
      </c>
      <c r="H29" s="49"/>
      <c r="I29" s="52">
        <f>SUM(I12:I28)</f>
        <v>0</v>
      </c>
      <c r="J29" s="49"/>
      <c r="K29" s="53">
        <f>SUM(K12:K28)</f>
        <v>2.0799999999999999E-2</v>
      </c>
      <c r="L29" s="51"/>
    </row>
    <row r="30" spans="1:12" ht="13.5" thickBot="1" x14ac:dyDescent="0.25">
      <c r="A30" s="54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</row>
    <row r="31" spans="1:12" s="17" customFormat="1" ht="13.5" thickBot="1" x14ac:dyDescent="0.25">
      <c r="A31" s="55"/>
      <c r="B31" s="56"/>
      <c r="C31" s="58" t="s">
        <v>65</v>
      </c>
      <c r="D31" s="57"/>
      <c r="E31" s="57"/>
      <c r="F31" s="57"/>
      <c r="G31" s="57"/>
      <c r="H31" s="57"/>
      <c r="I31" s="57"/>
      <c r="J31" s="57"/>
      <c r="K31" s="202">
        <f>'KRYCÍ LIST'!E20</f>
        <v>0</v>
      </c>
      <c r="L31" s="137"/>
    </row>
    <row r="33" spans="2:3" x14ac:dyDescent="0.2">
      <c r="B33" s="98" t="s">
        <v>151</v>
      </c>
    </row>
    <row r="35" spans="2:3" x14ac:dyDescent="0.2">
      <c r="B35" s="99"/>
      <c r="C35" t="s">
        <v>152</v>
      </c>
    </row>
  </sheetData>
  <mergeCells count="15">
    <mergeCell ref="J6:K7"/>
    <mergeCell ref="L6:L8"/>
    <mergeCell ref="K31:L31"/>
    <mergeCell ref="A1:J1"/>
    <mergeCell ref="K1:L1"/>
    <mergeCell ref="A2:J2"/>
    <mergeCell ref="K2:L2"/>
    <mergeCell ref="A4:L4"/>
    <mergeCell ref="B6:B8"/>
    <mergeCell ref="C6:C8"/>
    <mergeCell ref="D6:D8"/>
    <mergeCell ref="E6:E8"/>
    <mergeCell ref="F6:I6"/>
    <mergeCell ref="F7:G7"/>
    <mergeCell ref="H7:I7"/>
  </mergeCells>
  <printOptions horizontalCentered="1"/>
  <pageMargins left="0.39375000000000004" right="0.39375000000000004" top="0.59027777777777779" bottom="0.59027777777777779" header="0.3" footer="0.3"/>
  <pageSetup paperSize="9" scale="98" orientation="landscape" r:id="rId1"/>
  <headerFooter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KRYCÍ LIST</vt:lpstr>
      <vt:lpstr>REKAPITULACE</vt:lpstr>
      <vt:lpstr>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2025-08-05T12:04:36Z</cp:lastPrinted>
  <dcterms:created xsi:type="dcterms:W3CDTF">2024-04-13T15:57:48Z</dcterms:created>
  <dcterms:modified xsi:type="dcterms:W3CDTF">2025-08-28T12:21:09Z</dcterms:modified>
</cp:coreProperties>
</file>